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25" windowWidth="15195" windowHeight="9720" activeTab="0"/>
  </bookViews>
  <sheets>
    <sheet name="Scheda Anagraf." sheetId="1" r:id="rId1"/>
    <sheet name="Situaz.Patrim.1" sheetId="2" r:id="rId2"/>
    <sheet name="Rend.Gestione2-3" sheetId="3" r:id="rId3"/>
    <sheet name="Movim.Capitale4" sheetId="4" r:id="rId4"/>
    <sheet name="Riepilogo5" sheetId="5" r:id="rId5"/>
    <sheet name="collette 6" sheetId="6" r:id="rId6"/>
    <sheet name="Att.Commerc.all1" sheetId="7" r:id="rId7"/>
  </sheets>
  <definedNames/>
  <calcPr fullCalcOnLoad="1"/>
</workbook>
</file>

<file path=xl/sharedStrings.xml><?xml version="1.0" encoding="utf-8"?>
<sst xmlns="http://schemas.openxmlformats.org/spreadsheetml/2006/main" count="639" uniqueCount="412">
  <si>
    <t>RENDICONTO DI GESTIONE</t>
  </si>
  <si>
    <t>A1</t>
  </si>
  <si>
    <t>Entrate</t>
  </si>
  <si>
    <t>Elemosine e candele</t>
  </si>
  <si>
    <t>1.1</t>
  </si>
  <si>
    <t>1.2</t>
  </si>
  <si>
    <t>1.3</t>
  </si>
  <si>
    <t>1.4</t>
  </si>
  <si>
    <t>1.5</t>
  </si>
  <si>
    <t>Elargizioni da Enti (Comune, Banche, ecc.)</t>
  </si>
  <si>
    <t>Totale entrate ordinarie Gestione Attività Istituzionale</t>
  </si>
  <si>
    <t>entrate</t>
  </si>
  <si>
    <t>uscite</t>
  </si>
  <si>
    <t>Contributi (CEI, Arcidiocesi, Fondo Solid. Parrocchie…)</t>
  </si>
  <si>
    <t>A2</t>
  </si>
  <si>
    <t>Uscite</t>
  </si>
  <si>
    <t>Totale Entrate Gestione Attività Istituzionale</t>
  </si>
  <si>
    <t>2.1</t>
  </si>
  <si>
    <t>2.2</t>
  </si>
  <si>
    <t>2.3</t>
  </si>
  <si>
    <t>2.4</t>
  </si>
  <si>
    <t>2.5</t>
  </si>
  <si>
    <t>Totale spese Personale</t>
  </si>
  <si>
    <t>Spese Bollettino e Riviste</t>
  </si>
  <si>
    <t>Gestione Attività Istituzionale</t>
  </si>
  <si>
    <t>Ritenute fiscali e previdenziali su compensi a profess.</t>
  </si>
  <si>
    <t>Contributo diocesano 2%</t>
  </si>
  <si>
    <t>Offerte per Attività Caritative</t>
  </si>
  <si>
    <t>Spese gestione Oratorio e Oratorio estivo</t>
  </si>
  <si>
    <t>Erogazioni Caritative</t>
  </si>
  <si>
    <t>Totale Spese generali e caritative</t>
  </si>
  <si>
    <t>Totale Uscite Gestione Attività Istituzionale</t>
  </si>
  <si>
    <t>Risultato Gestione Attività Istituzionale (A1-A2)</t>
  </si>
  <si>
    <t>Rifusioni e Rimborsi (assicurazioni, rimb.tasse ecc.)</t>
  </si>
  <si>
    <t>A</t>
  </si>
  <si>
    <t>Altri proventi immobiliari</t>
  </si>
  <si>
    <t>B2</t>
  </si>
  <si>
    <t>Gestione Finanziaria</t>
  </si>
  <si>
    <t>C1</t>
  </si>
  <si>
    <t>C2</t>
  </si>
  <si>
    <t>Interessi passivi su mutui e finanziamenti</t>
  </si>
  <si>
    <t>Perdite su titoli</t>
  </si>
  <si>
    <t>D2</t>
  </si>
  <si>
    <t>Manutenzione straordinaria immobili</t>
  </si>
  <si>
    <t>T.F.R. liquidato</t>
  </si>
  <si>
    <t>G1</t>
  </si>
  <si>
    <t>Vendita terreni e fabbricati</t>
  </si>
  <si>
    <t>G2</t>
  </si>
  <si>
    <t>Acquisto terreni e fabbricati</t>
  </si>
  <si>
    <t>Compensi straordinari a professionisti</t>
  </si>
  <si>
    <t>Ritenute fiscali su compensi a professionisti</t>
  </si>
  <si>
    <t>H1</t>
  </si>
  <si>
    <t xml:space="preserve">                            B2 Totale Spese Gestione Immobiliari</t>
  </si>
  <si>
    <t xml:space="preserve">Rendite Terreni </t>
  </si>
  <si>
    <t>Rendite Fabbricati (affitti)</t>
  </si>
  <si>
    <t>H2</t>
  </si>
  <si>
    <t>I1</t>
  </si>
  <si>
    <t>I2</t>
  </si>
  <si>
    <t>L1</t>
  </si>
  <si>
    <t>Entrate per Attività Commerciale</t>
  </si>
  <si>
    <t>Prelievo da attività commerciali (bar, cinema, teatro ecc.)</t>
  </si>
  <si>
    <t>Rimborso prestiti concessi ad attività commerciali</t>
  </si>
  <si>
    <t>Gestione Beni non istituzionali</t>
  </si>
  <si>
    <t>Uscite per Attività Commerciale</t>
  </si>
  <si>
    <t>Finanziamenti ad attività Commerciali</t>
  </si>
  <si>
    <t>B</t>
  </si>
  <si>
    <t>Rendite</t>
  </si>
  <si>
    <t>C</t>
  </si>
  <si>
    <t>Proventi</t>
  </si>
  <si>
    <t>G</t>
  </si>
  <si>
    <t>D</t>
  </si>
  <si>
    <t>Entrate straordinarie</t>
  </si>
  <si>
    <t>H</t>
  </si>
  <si>
    <t>IMMOBILIZZAZIONI</t>
  </si>
  <si>
    <t>TITOLI</t>
  </si>
  <si>
    <t>I</t>
  </si>
  <si>
    <t>FINANZIAMENTI</t>
  </si>
  <si>
    <t>L</t>
  </si>
  <si>
    <t>ATTIVITA' COMMERCIALI</t>
  </si>
  <si>
    <t>Copertura perdite attività commerciali (bar,cinema,teatro ecc.)</t>
  </si>
  <si>
    <t xml:space="preserve">                                        D2 Totale Uscite straordinarie</t>
  </si>
  <si>
    <t>B1</t>
  </si>
  <si>
    <t>D1</t>
  </si>
  <si>
    <t>Entrate straordinarie (donazioni - eredità, ecc.)</t>
  </si>
  <si>
    <t>Totale entrate destinaz. specifica Gestione Attività Istituz.</t>
  </si>
  <si>
    <t xml:space="preserve">Contributi Enti Pubblici (Stato, PAT,Comune) </t>
  </si>
  <si>
    <t>Spese per Attività Pastorali (Catechesi, gite...)</t>
  </si>
  <si>
    <t>Offerte per spese Pastorali (Catechesi, gite ecc.)</t>
  </si>
  <si>
    <t>Vendita beni mobili e attrezzature</t>
  </si>
  <si>
    <r>
      <t>Spese ordinarie beni non istituz.(</t>
    </r>
    <r>
      <rPr>
        <sz val="9"/>
        <rFont val="Arial"/>
        <family val="2"/>
      </rPr>
      <t>condominiali, piccole riparaz.</t>
    </r>
    <r>
      <rPr>
        <sz val="10"/>
        <rFont val="Arial"/>
        <family val="0"/>
      </rPr>
      <t>)</t>
    </r>
  </si>
  <si>
    <t>Spese gest.terreni: scorte agrarie, assicuraz. sociali, irrigaz.</t>
  </si>
  <si>
    <t>Uscite Straordinarie</t>
  </si>
  <si>
    <t>Oneri Finanziari</t>
  </si>
  <si>
    <t>Uscite Gestione Beni non Istituzionali</t>
  </si>
  <si>
    <t>Contributo 4% pratiche amministrative (vendite, eredità…)</t>
  </si>
  <si>
    <t>L2</t>
  </si>
  <si>
    <t xml:space="preserve">                    L2 Totale Uscite per Attività Commerciale</t>
  </si>
  <si>
    <t>Offerte per spese Bollettino e Riviste</t>
  </si>
  <si>
    <t>€</t>
  </si>
  <si>
    <t xml:space="preserve"> </t>
  </si>
  <si>
    <t>01</t>
  </si>
  <si>
    <t>02</t>
  </si>
  <si>
    <t>03</t>
  </si>
  <si>
    <t>04</t>
  </si>
  <si>
    <t>05</t>
  </si>
  <si>
    <t>06</t>
  </si>
  <si>
    <t>07</t>
  </si>
  <si>
    <t>Situazione al</t>
  </si>
  <si>
    <t>E</t>
  </si>
  <si>
    <t>Banca o Posta</t>
  </si>
  <si>
    <t>08</t>
  </si>
  <si>
    <t>Tipologia di investimento</t>
  </si>
  <si>
    <t>Banca o Società</t>
  </si>
  <si>
    <t>depositarie</t>
  </si>
  <si>
    <t>F</t>
  </si>
  <si>
    <t>Crediti</t>
  </si>
  <si>
    <t>Debiti</t>
  </si>
  <si>
    <t>09</t>
  </si>
  <si>
    <t>Credito verso Enti Ecclesiastici</t>
  </si>
  <si>
    <t>Titoli di Stato e altri Titoli</t>
  </si>
  <si>
    <t>Rimborso Spese</t>
  </si>
  <si>
    <t xml:space="preserve">Interessi su titoli </t>
  </si>
  <si>
    <t xml:space="preserve">Plusvalenze su titoli </t>
  </si>
  <si>
    <t>Altre entrate Straordinarie</t>
  </si>
  <si>
    <t>Vendite Titoli di Stato</t>
  </si>
  <si>
    <t>Vendita altri Titoli</t>
  </si>
  <si>
    <t xml:space="preserve">Debiti presso Enti Ecclesiastici </t>
  </si>
  <si>
    <t>Crediti verso Parrocchie e altri</t>
  </si>
  <si>
    <t>Imposte e Tasse: ICI-IRES-IRAP-Addizionale ecc.</t>
  </si>
  <si>
    <t>Acquisto Titoli di Stato</t>
  </si>
  <si>
    <t>Acquisto altri Titoli</t>
  </si>
  <si>
    <r>
      <t xml:space="preserve">Colonna </t>
    </r>
    <r>
      <rPr>
        <b/>
        <sz val="10"/>
        <color indexed="8"/>
        <rFont val="Arial"/>
        <family val="2"/>
      </rPr>
      <t>A</t>
    </r>
  </si>
  <si>
    <r>
      <t xml:space="preserve">Colonna </t>
    </r>
    <r>
      <rPr>
        <b/>
        <sz val="10"/>
        <color indexed="8"/>
        <rFont val="Arial"/>
        <family val="2"/>
      </rPr>
      <t>B</t>
    </r>
  </si>
  <si>
    <t>Interessi attivi da conti correnti e depositi</t>
  </si>
  <si>
    <t>MOVIMENTI DI CAPITALE</t>
  </si>
  <si>
    <t>Totale (G1-G2)</t>
  </si>
  <si>
    <t>Uscite Titoli</t>
  </si>
  <si>
    <t xml:space="preserve">        H2 Totale Uscite Titoli </t>
  </si>
  <si>
    <t xml:space="preserve">                                     H1 Totale Entrate Titoli</t>
  </si>
  <si>
    <t>Entrate per Variazioni Immobilizzazioni</t>
  </si>
  <si>
    <t>Uscite per Variazione Immobilizzazioni</t>
  </si>
  <si>
    <t xml:space="preserve">                               G1 Totale Entrate Immobilizzazioni</t>
  </si>
  <si>
    <t>Totale (H1-H2)</t>
  </si>
  <si>
    <t xml:space="preserve">  Rimborso crediti verso Enti Ecclesiastici</t>
  </si>
  <si>
    <t xml:space="preserve">  Rimborso crediti verso Parrocchie e Altri</t>
  </si>
  <si>
    <t xml:space="preserve">  Rimborso debiti presso Enti ecclesiastici </t>
  </si>
  <si>
    <t xml:space="preserve">  Rimborsi debiti presso Parroco - Parrocchie - Privati e Altri</t>
  </si>
  <si>
    <t>Totale (I1-I2)</t>
  </si>
  <si>
    <t>Totale (L1-L2)</t>
  </si>
  <si>
    <t xml:space="preserve">Entrate Titoli </t>
  </si>
  <si>
    <t xml:space="preserve">                    L1 Totale Entrate per Attività Commerciale</t>
  </si>
  <si>
    <t xml:space="preserve">                                      D1 Totale Entrate straordinarie </t>
  </si>
  <si>
    <t xml:space="preserve">                         C1 Totale Entrate Gestione Finanziaria</t>
  </si>
  <si>
    <t>Risultato Gestione Beni non Istituzionali (B1-B2)</t>
  </si>
  <si>
    <t>Risultato Gestione Finanziaria (C1-C2)</t>
  </si>
  <si>
    <t xml:space="preserve">Gestione  straordinaria </t>
  </si>
  <si>
    <t>Risultato Gestione Straordinaria (D1-D2)</t>
  </si>
  <si>
    <t>AVANZO (DISAVANZO) di GESTIONE (A+B+C+D)</t>
  </si>
  <si>
    <t xml:space="preserve">        Risultato Movimenti di capitale (G+H+I+L)</t>
  </si>
  <si>
    <t xml:space="preserve">                         C2 Totale Uscite Gestione Finanziaria</t>
  </si>
  <si>
    <t>Gestione Immobiliare</t>
  </si>
  <si>
    <t xml:space="preserve">                         B1 Totale Entrate Gestione Immobiliari</t>
  </si>
  <si>
    <t>RIEPILOGO</t>
  </si>
  <si>
    <t>Cinema - Teatro</t>
  </si>
  <si>
    <t>Ricavi</t>
  </si>
  <si>
    <t>€.</t>
  </si>
  <si>
    <t>Costi</t>
  </si>
  <si>
    <t>Scuole</t>
  </si>
  <si>
    <t>Bar</t>
  </si>
  <si>
    <t>N.B. Allegare bilancio per ciascuna attività</t>
  </si>
  <si>
    <t>Prospetto di Raccordo</t>
  </si>
  <si>
    <t>a. Trasferimento avanzi delle attività commerciali a favore della attività istituzionale</t>
  </si>
  <si>
    <t>b. Trasferimento somme dalle attività commerciali a titolo di rimborso finanziamenti concessi dalla attività istituzionale.</t>
  </si>
  <si>
    <t>c. Trasferimento somme dalla attività istituzionale a copertura perdite delle attività commerciali</t>
  </si>
  <si>
    <t>d. Trasferimento somme dalla attività istituzionale  a titolo di finanziamento delle attività commerciali</t>
  </si>
  <si>
    <t>Saldo Versamenti/Prelievi attività commerciali ( c+d-a-b)</t>
  </si>
  <si>
    <t>Nota Bene: si veda la sezione L del Rendiconto dei movimenti di capitale</t>
  </si>
  <si>
    <t xml:space="preserve">                              G2 Totale Uscite Immobilizzazioni</t>
  </si>
  <si>
    <t>GIORNATA CON COLLETTA</t>
  </si>
  <si>
    <t>OBBLIGATORIA</t>
  </si>
  <si>
    <t>a</t>
  </si>
  <si>
    <t>del Seminario (festa di Cristo Re)</t>
  </si>
  <si>
    <t>b</t>
  </si>
  <si>
    <t>c</t>
  </si>
  <si>
    <t>d</t>
  </si>
  <si>
    <t>Missionaria (ottobre)</t>
  </si>
  <si>
    <t>OBBLIGATORIA RIDOTTA</t>
  </si>
  <si>
    <t>della Carità (dicembre)</t>
  </si>
  <si>
    <t>Missionaria per l'Infanzia (festa dell'Epifania)</t>
  </si>
  <si>
    <t>Terra Santa (venerdì santo)</t>
  </si>
  <si>
    <t>e</t>
  </si>
  <si>
    <t>Strumenti della Comunicazione Sociale</t>
  </si>
  <si>
    <t>FACOLTATIVA</t>
  </si>
  <si>
    <t>delle Migrazioni (festa Battesimo di Gesù)</t>
  </si>
  <si>
    <t>Unità dei Cristiani (gennaio)</t>
  </si>
  <si>
    <t>ALTRE</t>
  </si>
  <si>
    <t>TOTALE</t>
  </si>
  <si>
    <t>MESSE BINATE</t>
  </si>
  <si>
    <t>Debiti presso Parroco, Parrocchie, Privati e Altri</t>
  </si>
  <si>
    <t>Erogazioni liberali (DPR 917 art.65: 2% red.impresa)</t>
  </si>
  <si>
    <t>Debiti presso Istituti di Credito</t>
  </si>
  <si>
    <t xml:space="preserve"> - mutui</t>
  </si>
  <si>
    <t xml:space="preserve">  Pagamento Rate Mutui (solo quota capitale)</t>
  </si>
  <si>
    <t>M</t>
  </si>
  <si>
    <t>Il Parroco</t>
  </si>
  <si>
    <t>Il Consiglio Parrocchiale per gli Affari Economici</t>
  </si>
  <si>
    <t>NOME  E  COGNOME</t>
  </si>
  <si>
    <t>FIRMA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</si>
  <si>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</si>
  <si>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</si>
  <si>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</si>
  <si>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</si>
  <si>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</si>
  <si>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</si>
  <si>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</si>
  <si>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</si>
  <si>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</si>
  <si>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SITUAZIONE FISCALE DELLA PARROCCHIA</t>
  </si>
  <si>
    <t>MODELLO UNICO</t>
  </si>
  <si>
    <t>SI</t>
  </si>
  <si>
    <t>ESENTE</t>
  </si>
  <si>
    <t>MODELLO 770</t>
  </si>
  <si>
    <t>NO</t>
  </si>
  <si>
    <t>DICHIARAZIONE IVA</t>
  </si>
  <si>
    <t>DICHIARAZIONE ICI</t>
  </si>
  <si>
    <t>Nominativo del consulente</t>
  </si>
  <si>
    <t>Indirizzo del consulente</t>
  </si>
  <si>
    <t xml:space="preserve">a mezzo supporto cartaceo   </t>
  </si>
  <si>
    <t xml:space="preserve">a mezzo supporto informatico   </t>
  </si>
  <si>
    <t xml:space="preserve">indirizzo e-mail </t>
  </si>
  <si>
    <t>Arcidiocesi di Trento</t>
  </si>
  <si>
    <t>COLLETTE</t>
  </si>
  <si>
    <t>APPROVAZIONE ARCIDIOCESI</t>
  </si>
  <si>
    <t xml:space="preserve">RENDICONTO ANNO </t>
  </si>
  <si>
    <t xml:space="preserve">DECANATO di </t>
  </si>
  <si>
    <t>codice</t>
  </si>
  <si>
    <t>Prot.n.</t>
  </si>
  <si>
    <t>del</t>
  </si>
  <si>
    <t>con sede in</t>
  </si>
  <si>
    <t>via/piazza</t>
  </si>
  <si>
    <t>c.a.p.</t>
  </si>
  <si>
    <t>n. telefono</t>
  </si>
  <si>
    <t>n. cellulare</t>
  </si>
  <si>
    <t>n. fax</t>
  </si>
  <si>
    <t>codice fiscale</t>
  </si>
  <si>
    <t>partita IVA</t>
  </si>
  <si>
    <t>conto fiscale</t>
  </si>
  <si>
    <t>missariato del Governo per la Provincia di Trento) effettuata in data 21.05.1988 al</t>
  </si>
  <si>
    <t>numero</t>
  </si>
  <si>
    <t xml:space="preserve">pubblicato sulla </t>
  </si>
  <si>
    <t>Gazzetta Ufficiale n. 19 in data 24.01.1987.</t>
  </si>
  <si>
    <r>
      <t xml:space="preserve">                              (segnare con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solo in caso affermativo)</t>
    </r>
  </si>
  <si>
    <t xml:space="preserve">Ente Ecclesiastico civilmente riconosciuto  (L. 222 del 20.05.1985)  con decreto del  </t>
  </si>
  <si>
    <t>Approvato dal Consiglio Parrocchiale per gli Affari Economici il</t>
  </si>
  <si>
    <t>Partite di Giro</t>
  </si>
  <si>
    <t>F1</t>
  </si>
  <si>
    <t>Entrate per partite di giro</t>
  </si>
  <si>
    <t>Entrate per collette</t>
  </si>
  <si>
    <t>Entrate per fondo poveri</t>
  </si>
  <si>
    <t>F1 Totale Entrate per partite di giro</t>
  </si>
  <si>
    <t>F2</t>
  </si>
  <si>
    <t>Uscite per partite di Giro</t>
  </si>
  <si>
    <t>Uscite per fondo poveri</t>
  </si>
  <si>
    <t>F2 Totale uscite per partite di giro</t>
  </si>
  <si>
    <t>Spese di ristrutturazione e restauri</t>
  </si>
  <si>
    <t>"Un Avvento di fraternità"   (in Avvento)</t>
  </si>
  <si>
    <t>"Un Pane per Amor di Dio"  (in Quaresima)</t>
  </si>
  <si>
    <t xml:space="preserve">Versate </t>
  </si>
  <si>
    <t>Università Cattolica (3^ domenica di Pasqua)</t>
  </si>
  <si>
    <t xml:space="preserve">Messe binate numero </t>
  </si>
  <si>
    <t xml:space="preserve">per un importo pari a    € </t>
  </si>
  <si>
    <t>versate alla Cassa dell'Economato il</t>
  </si>
  <si>
    <t xml:space="preserve">Contributo  </t>
  </si>
  <si>
    <t>Necessità Diocesane   €</t>
  </si>
  <si>
    <t>indirizzo e-mail</t>
  </si>
  <si>
    <t>Collette da versare a fine anno</t>
  </si>
  <si>
    <t>Libretto TFR</t>
  </si>
  <si>
    <t>Spese Assicurazioni RC Terzi-Infortuni</t>
  </si>
  <si>
    <t>Assicurazioni (incendio…RC.)</t>
  </si>
  <si>
    <t xml:space="preserve">               COLLETTE da versare e Fondo POVERI  (F1-F2)</t>
  </si>
  <si>
    <t>Spese Ordinarie di Culto (ostie,vino,candele,libri lit,confessori..)</t>
  </si>
  <si>
    <t xml:space="preserve">Spese Elettricità, Acqua, Gas, Riscaldamento, Rifiuti  </t>
  </si>
  <si>
    <t>Spese Ufficio, Cancelleria, Postali, Telefoniche e Fotocop….</t>
  </si>
  <si>
    <t>Spese Manutenzione Ordinaria beni istituzionali</t>
  </si>
  <si>
    <t>Retribuzione Sacrista e Compensi a collaboratori</t>
  </si>
  <si>
    <t>Ritenute Fiscali, Previdenziali e assicurative</t>
  </si>
  <si>
    <t>Altre Offerte ordinarie</t>
  </si>
  <si>
    <t xml:space="preserve">N.B: Il Rendiconto deve essere presentato all'Ordinario Diocesano, in duplice copia, </t>
  </si>
  <si>
    <t>Iscrizione nel Registro delle Persone Giuridiche del Tribunale di Trento  (ora Com-</t>
  </si>
  <si>
    <t xml:space="preserve">Ministero dell'Interno 30.12.1986 art. 2 al num.    ….………    </t>
  </si>
  <si>
    <t xml:space="preserve">  Scheda Anagrafica</t>
  </si>
  <si>
    <t>Comune  Amministrativo</t>
  </si>
  <si>
    <t xml:space="preserve">PARROCCHIA/Chiesa </t>
  </si>
  <si>
    <t>Fondo Poveri fine anno</t>
  </si>
  <si>
    <t>Remunerazione Parroco</t>
  </si>
  <si>
    <t>Uscite per collette</t>
  </si>
  <si>
    <t>Risultato Gestione  (A1-A2)</t>
  </si>
  <si>
    <t>Risultato Gestione (B1-B2)</t>
  </si>
  <si>
    <t>Risultato Gestione (C1-C2)</t>
  </si>
  <si>
    <t>Risultato Gestione (D1-D2)</t>
  </si>
  <si>
    <t>UTILE (PERDITA) GESTIONE ATTIVITA' COMMERCIALI (A+B+C+D)</t>
  </si>
  <si>
    <t>parrocchia affidata a presbiteri religiosi</t>
  </si>
  <si>
    <t xml:space="preserve">Crediti verso Enti Ecclesiastici </t>
  </si>
  <si>
    <t>Crediti verso Parrocchie e Altri</t>
  </si>
  <si>
    <t>Per la Carità del Papa ( giugno)</t>
  </si>
  <si>
    <t>Per i Lebbrosi (gennaio)</t>
  </si>
  <si>
    <t>Per la Vita (1° domenica di febbraio)</t>
  </si>
  <si>
    <t>Per il Quotidiano Cattolico (novembre)</t>
  </si>
  <si>
    <t xml:space="preserve">Offerte Sacramenti, libere, Benedizioni </t>
  </si>
  <si>
    <t>Abbuoni ed arrotondamenti attivi</t>
  </si>
  <si>
    <t>Remunerazione Vicario Parrocchiale</t>
  </si>
  <si>
    <t>Altre spese e abbuoni passivi</t>
  </si>
  <si>
    <t>Spese c/c bancari e c/c postali</t>
  </si>
  <si>
    <t>Acquisto mobili, attrezzature, impianti</t>
  </si>
  <si>
    <t xml:space="preserve">Legati </t>
  </si>
  <si>
    <t>Debiti presso Istituti di Credito (Mutui)</t>
  </si>
  <si>
    <t>PA</t>
  </si>
  <si>
    <t>PB</t>
  </si>
  <si>
    <t>PC</t>
  </si>
  <si>
    <t>PD</t>
  </si>
  <si>
    <t>PE</t>
  </si>
  <si>
    <t>PF</t>
  </si>
  <si>
    <t>PG</t>
  </si>
  <si>
    <t>Allegato 1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</si>
  <si>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</si>
  <si>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</si>
  <si>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</si>
  <si>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</si>
  <si>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</si>
  <si>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</si>
  <si>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</si>
  <si>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</si>
  <si>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</si>
  <si>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</si>
  <si>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</si>
  <si>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</si>
  <si>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</si>
  <si>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</si>
  <si>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</si>
  <si>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Offerte con destinazione specifica</t>
  </si>
  <si>
    <t>20.1</t>
  </si>
  <si>
    <t>20.2</t>
  </si>
  <si>
    <t>20.3</t>
  </si>
  <si>
    <t>20.4</t>
  </si>
  <si>
    <t>20.5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</si>
  <si>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</si>
  <si>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</si>
  <si>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</si>
  <si>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</si>
  <si>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</si>
  <si>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</si>
  <si>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</si>
  <si>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</si>
  <si>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</si>
  <si>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</si>
  <si>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</si>
  <si>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</si>
  <si>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</si>
  <si>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 xml:space="preserve">                                                           Totale  PB</t>
  </si>
  <si>
    <t xml:space="preserve">                                                           Totale  PD</t>
  </si>
  <si>
    <t xml:space="preserve">                                                           Totale PE</t>
  </si>
  <si>
    <t xml:space="preserve">                                                           Totale  PF</t>
  </si>
  <si>
    <t xml:space="preserve">                                                           Totale PG</t>
  </si>
  <si>
    <r>
      <t xml:space="preserve">Avanzo (disavanzo) Rendiconto di Gestione </t>
    </r>
    <r>
      <rPr>
        <sz val="10"/>
        <rFont val="Arial"/>
        <family val="2"/>
      </rPr>
      <t>(E</t>
    </r>
    <r>
      <rPr>
        <i/>
        <sz val="10"/>
        <rFont val="Arial"/>
        <family val="2"/>
      </rPr>
      <t xml:space="preserve"> pag</t>
    </r>
    <r>
      <rPr>
        <sz val="10"/>
        <rFont val="Arial"/>
        <family val="2"/>
      </rPr>
      <t>.3)</t>
    </r>
  </si>
  <si>
    <r>
      <t xml:space="preserve">Risultato Movimenti di capitale </t>
    </r>
    <r>
      <rPr>
        <sz val="10"/>
        <rFont val="Arial"/>
        <family val="2"/>
      </rPr>
      <t xml:space="preserve">(M </t>
    </r>
    <r>
      <rPr>
        <i/>
        <sz val="10"/>
        <rFont val="Arial"/>
        <family val="2"/>
      </rPr>
      <t>pag</t>
    </r>
    <r>
      <rPr>
        <sz val="10"/>
        <rFont val="Arial"/>
        <family val="2"/>
      </rPr>
      <t>.4)</t>
    </r>
  </si>
  <si>
    <t>*</t>
  </si>
  <si>
    <r>
      <t xml:space="preserve">Cassa  </t>
    </r>
    <r>
      <rPr>
        <sz val="10"/>
        <color indexed="8"/>
        <rFont val="Arial"/>
        <family val="2"/>
      </rPr>
      <t xml:space="preserve">(contanti e assegni da incassare)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Tot. PA</t>
    </r>
  </si>
  <si>
    <t>Nella relazione indicare l'autorizzazione e i dati relativi ai fidi concessi e utilizzati.</t>
  </si>
  <si>
    <t>Entrate per prestiti e finanziamenti</t>
  </si>
  <si>
    <t xml:space="preserve">             I1 Totale Entrate per prestiti e finanziamenti</t>
  </si>
  <si>
    <t>Uscite per prestiti e finanziamenti</t>
  </si>
  <si>
    <t xml:space="preserve">                     I2 Totale Uscite per prestiti e finanziamenti</t>
  </si>
  <si>
    <r>
      <t xml:space="preserve">         entro il 31 Marzo</t>
    </r>
    <r>
      <rPr>
        <sz val="12"/>
        <rFont val="Arial"/>
        <family val="2"/>
      </rPr>
      <t xml:space="preserve"> di ogni anno.</t>
    </r>
  </si>
  <si>
    <t>Offerte per spese Oratorio e oratorio estivo</t>
  </si>
  <si>
    <t xml:space="preserve">Compensi ord.a professionisti (relatori, commercialisti ecc.) </t>
  </si>
  <si>
    <t xml:space="preserve">Depositi </t>
  </si>
  <si>
    <t>n. c/c o libretto n.</t>
  </si>
  <si>
    <t>P</t>
  </si>
  <si>
    <t xml:space="preserve">Banca </t>
  </si>
  <si>
    <t xml:space="preserve">n. c/c </t>
  </si>
  <si>
    <t xml:space="preserve">                                                           Totale  PC</t>
  </si>
  <si>
    <t>Debiti per scoperti e Fidi bancari*</t>
  </si>
  <si>
    <t xml:space="preserve">      SITUAZIONE PATRIMONIALE </t>
  </si>
  <si>
    <t>AL</t>
  </si>
  <si>
    <r>
      <t xml:space="preserve">                                TOTALE GENERALE  (P</t>
    </r>
    <r>
      <rPr>
        <b/>
        <sz val="9"/>
        <color indexed="8"/>
        <rFont val="Arial"/>
        <family val="2"/>
      </rPr>
      <t xml:space="preserve"> + PD + PE - PF - PG)</t>
    </r>
  </si>
  <si>
    <t>R1</t>
  </si>
  <si>
    <t>R2</t>
  </si>
  <si>
    <t>R3</t>
  </si>
  <si>
    <r>
      <t xml:space="preserve">Risultato finale Rendiconto </t>
    </r>
    <r>
      <rPr>
        <b/>
        <sz val="10"/>
        <rFont val="Arial"/>
        <family val="2"/>
      </rPr>
      <t>(R1 + R2 + R3)</t>
    </r>
  </si>
  <si>
    <t>VERIFICA</t>
  </si>
  <si>
    <t>V1</t>
  </si>
  <si>
    <t>V2</t>
  </si>
  <si>
    <t>V3</t>
  </si>
  <si>
    <r>
      <t xml:space="preserve">Totale disponibilità fine anno </t>
    </r>
    <r>
      <rPr>
        <b/>
        <sz val="10"/>
        <rFont val="Arial"/>
        <family val="2"/>
      </rPr>
      <t>(V1+V2)</t>
    </r>
  </si>
  <si>
    <t>(deve coincidere con V4)</t>
  </si>
  <si>
    <t>V4</t>
  </si>
  <si>
    <t xml:space="preserve">I prospetti contabili e la relazione accompagnatoria sono consegnati:   </t>
  </si>
  <si>
    <t>R</t>
  </si>
  <si>
    <t>deve coincidere con V3</t>
  </si>
  <si>
    <r>
      <t xml:space="preserve">TOTALE CAPITALE A DISPOSIZIONE </t>
    </r>
    <r>
      <rPr>
        <b/>
        <sz val="9"/>
        <rFont val="Arial"/>
        <family val="2"/>
      </rPr>
      <t>(PA+PB-PC)</t>
    </r>
  </si>
  <si>
    <r>
      <t xml:space="preserve">Risultato finale Rendiconto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del Riepilogo)</t>
    </r>
  </si>
  <si>
    <r>
      <t xml:space="preserve">Collette da versare e fondo poveri </t>
    </r>
    <r>
      <rPr>
        <sz val="10"/>
        <rFont val="Arial"/>
        <family val="2"/>
      </rPr>
      <t>(F pag.3 Rend. Gest.)</t>
    </r>
  </si>
  <si>
    <r>
      <t>(</t>
    </r>
    <r>
      <rPr>
        <b/>
        <sz val="10"/>
        <rFont val="Arial"/>
        <family val="2"/>
      </rPr>
      <t xml:space="preserve">P </t>
    </r>
    <r>
      <rPr>
        <sz val="10"/>
        <rFont val="Arial"/>
        <family val="2"/>
      </rPr>
      <t xml:space="preserve">colonna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pag.1 Situazione Patrimoniale)</t>
    </r>
  </si>
  <si>
    <r>
      <t>(</t>
    </r>
    <r>
      <rPr>
        <b/>
        <sz val="10"/>
        <rFont val="Arial"/>
        <family val="2"/>
      </rPr>
      <t xml:space="preserve">P </t>
    </r>
    <r>
      <rPr>
        <sz val="10"/>
        <rFont val="Arial"/>
        <family val="2"/>
      </rPr>
      <t xml:space="preserve">colonna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pag.1 Situazione Patrimoniale) </t>
    </r>
  </si>
  <si>
    <t>Debiti presso: - Enti Ecclesiastici</t>
  </si>
  <si>
    <t>Debiti presso: Parroco-Parrocchie-Privati e Altri</t>
  </si>
  <si>
    <t>Allegati: estratti conto bancari,  estratti conto titoli, fotocopia libretti di risparmio       1</t>
  </si>
  <si>
    <t>Rifusioni spese canonica, decanali e interparrocchiali</t>
  </si>
  <si>
    <t>Spese decanali ed interparrocchiali</t>
  </si>
  <si>
    <t xml:space="preserve">di Solidarietà fra Parrocchie </t>
  </si>
  <si>
    <t xml:space="preserve">Interessi passivi su scoperti e fidi bancari </t>
  </si>
  <si>
    <t>Altre uscite Straordinarie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</si>
</sst>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[$-410]dddd\ d\ mmmm\ yyyy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Bookman Old Style"/>
      <family val="1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left"/>
    </xf>
    <xf numFmtId="3" fontId="1" fillId="32" borderId="0" xfId="0" applyNumberFormat="1" applyFont="1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7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horizontal="center"/>
    </xf>
    <xf numFmtId="3" fontId="0" fillId="32" borderId="13" xfId="0" applyNumberFormat="1" applyFont="1" applyFill="1" applyBorder="1" applyAlignment="1">
      <alignment/>
    </xf>
    <xf numFmtId="0" fontId="0" fillId="32" borderId="16" xfId="0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3" fontId="4" fillId="32" borderId="16" xfId="0" applyNumberFormat="1" applyFont="1" applyFill="1" applyBorder="1" applyAlignment="1">
      <alignment horizontal="center"/>
    </xf>
    <xf numFmtId="3" fontId="0" fillId="32" borderId="17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3" fontId="1" fillId="32" borderId="13" xfId="0" applyNumberFormat="1" applyFont="1" applyFill="1" applyBorder="1" applyAlignment="1">
      <alignment horizontal="left"/>
    </xf>
    <xf numFmtId="0" fontId="1" fillId="32" borderId="14" xfId="0" applyFont="1" applyFill="1" applyBorder="1" applyAlignment="1">
      <alignment/>
    </xf>
    <xf numFmtId="3" fontId="1" fillId="32" borderId="18" xfId="0" applyNumberFormat="1" applyFont="1" applyFill="1" applyBorder="1" applyAlignment="1">
      <alignment horizontal="left"/>
    </xf>
    <xf numFmtId="0" fontId="0" fillId="32" borderId="14" xfId="0" applyFont="1" applyFill="1" applyBorder="1" applyAlignment="1">
      <alignment/>
    </xf>
    <xf numFmtId="4" fontId="0" fillId="32" borderId="19" xfId="0" applyNumberFormat="1" applyFont="1" applyFill="1" applyBorder="1" applyAlignment="1" applyProtection="1">
      <alignment/>
      <protection locked="0"/>
    </xf>
    <xf numFmtId="3" fontId="0" fillId="32" borderId="0" xfId="0" applyNumberFormat="1" applyFont="1" applyFill="1" applyBorder="1" applyAlignment="1">
      <alignment horizontal="left"/>
    </xf>
    <xf numFmtId="3" fontId="0" fillId="32" borderId="20" xfId="0" applyNumberFormat="1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3" fontId="0" fillId="32" borderId="18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3" fontId="1" fillId="32" borderId="20" xfId="0" applyNumberFormat="1" applyFont="1" applyFill="1" applyBorder="1" applyAlignment="1">
      <alignment/>
    </xf>
    <xf numFmtId="3" fontId="1" fillId="32" borderId="22" xfId="0" applyNumberFormat="1" applyFont="1" applyFill="1" applyBorder="1" applyAlignment="1">
      <alignment/>
    </xf>
    <xf numFmtId="3" fontId="0" fillId="32" borderId="22" xfId="0" applyNumberFormat="1" applyFont="1" applyFill="1" applyBorder="1" applyAlignment="1">
      <alignment/>
    </xf>
    <xf numFmtId="0" fontId="1" fillId="32" borderId="14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0" fillId="32" borderId="15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32" borderId="12" xfId="0" applyFont="1" applyFill="1" applyBorder="1" applyAlignment="1">
      <alignment/>
    </xf>
    <xf numFmtId="3" fontId="1" fillId="32" borderId="13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 applyProtection="1">
      <alignment/>
      <protection/>
    </xf>
    <xf numFmtId="0" fontId="0" fillId="32" borderId="0" xfId="0" applyFont="1" applyFill="1" applyBorder="1" applyAlignment="1">
      <alignment horizontal="right" vertical="center"/>
    </xf>
    <xf numFmtId="3" fontId="1" fillId="32" borderId="15" xfId="0" applyNumberFormat="1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" fillId="32" borderId="0" xfId="0" applyFont="1" applyFill="1" applyAlignment="1">
      <alignment/>
    </xf>
    <xf numFmtId="0" fontId="0" fillId="32" borderId="13" xfId="0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43" fontId="0" fillId="32" borderId="23" xfId="0" applyNumberFormat="1" applyFont="1" applyFill="1" applyBorder="1" applyAlignment="1">
      <alignment/>
    </xf>
    <xf numFmtId="43" fontId="11" fillId="32" borderId="24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0" fontId="0" fillId="32" borderId="0" xfId="0" applyFill="1" applyAlignment="1" applyProtection="1">
      <alignment/>
      <protection/>
    </xf>
    <xf numFmtId="49" fontId="3" fillId="32" borderId="18" xfId="0" applyNumberFormat="1" applyFont="1" applyFill="1" applyBorder="1" applyAlignment="1" applyProtection="1">
      <alignment horizontal="left" vertical="top" wrapText="1"/>
      <protection locked="0"/>
    </xf>
    <xf numFmtId="49" fontId="3" fillId="32" borderId="18" xfId="0" applyNumberFormat="1" applyFont="1" applyFill="1" applyBorder="1" applyAlignment="1" applyProtection="1">
      <alignment vertical="top"/>
      <protection locked="0"/>
    </xf>
    <xf numFmtId="0" fontId="20" fillId="32" borderId="18" xfId="0" applyFont="1" applyFill="1" applyBorder="1" applyAlignment="1" applyProtection="1">
      <alignment horizontal="center"/>
      <protection locked="0"/>
    </xf>
    <xf numFmtId="49" fontId="5" fillId="32" borderId="18" xfId="0" applyNumberFormat="1" applyFont="1" applyFill="1" applyBorder="1" applyAlignment="1" applyProtection="1">
      <alignment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center" vertical="top" wrapText="1"/>
      <protection/>
    </xf>
    <xf numFmtId="0" fontId="0" fillId="32" borderId="0" xfId="0" applyFill="1" applyAlignment="1" applyProtection="1">
      <alignment horizontal="left" vertical="center"/>
      <protection/>
    </xf>
    <xf numFmtId="0" fontId="20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 locked="0"/>
    </xf>
    <xf numFmtId="43" fontId="1" fillId="32" borderId="23" xfId="0" applyNumberFormat="1" applyFont="1" applyFill="1" applyBorder="1" applyAlignment="1" applyProtection="1">
      <alignment/>
      <protection locked="0"/>
    </xf>
    <xf numFmtId="0" fontId="11" fillId="32" borderId="25" xfId="0" applyFont="1" applyFill="1" applyBorder="1" applyAlignment="1" applyProtection="1">
      <alignment horizontal="left"/>
      <protection locked="0"/>
    </xf>
    <xf numFmtId="43" fontId="0" fillId="32" borderId="25" xfId="0" applyNumberFormat="1" applyFont="1" applyFill="1" applyBorder="1" applyAlignment="1" applyProtection="1">
      <alignment/>
      <protection locked="0"/>
    </xf>
    <xf numFmtId="43" fontId="0" fillId="32" borderId="26" xfId="0" applyNumberFormat="1" applyFont="1" applyFill="1" applyBorder="1" applyAlignment="1" applyProtection="1">
      <alignment/>
      <protection locked="0"/>
    </xf>
    <xf numFmtId="0" fontId="0" fillId="32" borderId="19" xfId="0" applyFill="1" applyBorder="1" applyAlignment="1" applyProtection="1">
      <alignment horizontal="left" vertical="center"/>
      <protection locked="0"/>
    </xf>
    <xf numFmtId="0" fontId="11" fillId="32" borderId="19" xfId="0" applyFont="1" applyFill="1" applyBorder="1" applyAlignment="1" applyProtection="1">
      <alignment horizontal="left"/>
      <protection locked="0"/>
    </xf>
    <xf numFmtId="43" fontId="11" fillId="32" borderId="27" xfId="0" applyNumberFormat="1" applyFont="1" applyFill="1" applyBorder="1" applyAlignment="1" applyProtection="1">
      <alignment/>
      <protection locked="0"/>
    </xf>
    <xf numFmtId="43" fontId="11" fillId="32" borderId="28" xfId="0" applyNumberFormat="1" applyFont="1" applyFill="1" applyBorder="1" applyAlignment="1" applyProtection="1">
      <alignment/>
      <protection locked="0"/>
    </xf>
    <xf numFmtId="0" fontId="11" fillId="32" borderId="29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4" fillId="32" borderId="0" xfId="0" applyFont="1" applyFill="1" applyBorder="1" applyAlignment="1" applyProtection="1">
      <alignment horizontal="center"/>
      <protection/>
    </xf>
    <xf numFmtId="0" fontId="14" fillId="32" borderId="13" xfId="0" applyFont="1" applyFill="1" applyBorder="1" applyAlignment="1" applyProtection="1">
      <alignment horizontal="center"/>
      <protection/>
    </xf>
    <xf numFmtId="0" fontId="14" fillId="32" borderId="15" xfId="0" applyFont="1" applyFill="1" applyBorder="1" applyAlignment="1" applyProtection="1">
      <alignment horizontal="center"/>
      <protection/>
    </xf>
    <xf numFmtId="0" fontId="12" fillId="32" borderId="11" xfId="0" applyFont="1" applyFill="1" applyBorder="1" applyAlignment="1" applyProtection="1">
      <alignment horizontal="center"/>
      <protection/>
    </xf>
    <xf numFmtId="0" fontId="10" fillId="32" borderId="11" xfId="0" applyFont="1" applyFill="1" applyBorder="1" applyAlignment="1" applyProtection="1">
      <alignment horizontal="left"/>
      <protection/>
    </xf>
    <xf numFmtId="0" fontId="11" fillId="32" borderId="11" xfId="0" applyFont="1" applyFill="1" applyBorder="1" applyAlignment="1" applyProtection="1">
      <alignment horizontal="right"/>
      <protection/>
    </xf>
    <xf numFmtId="0" fontId="14" fillId="32" borderId="14" xfId="0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0" fillId="32" borderId="14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15" fillId="32" borderId="11" xfId="0" applyFont="1" applyFill="1" applyBorder="1" applyAlignment="1" applyProtection="1">
      <alignment horizontal="right"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right"/>
      <protection/>
    </xf>
    <xf numFmtId="0" fontId="1" fillId="32" borderId="14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11" fillId="32" borderId="15" xfId="0" applyFont="1" applyFill="1" applyBorder="1" applyAlignment="1" applyProtection="1">
      <alignment horizontal="center"/>
      <protection/>
    </xf>
    <xf numFmtId="49" fontId="11" fillId="32" borderId="11" xfId="0" applyNumberFormat="1" applyFont="1" applyFill="1" applyBorder="1" applyAlignment="1" applyProtection="1">
      <alignment horizontal="center"/>
      <protection/>
    </xf>
    <xf numFmtId="0" fontId="11" fillId="32" borderId="11" xfId="0" applyFont="1" applyFill="1" applyBorder="1" applyAlignment="1" applyProtection="1">
      <alignment/>
      <protection/>
    </xf>
    <xf numFmtId="49" fontId="12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right"/>
      <protection/>
    </xf>
    <xf numFmtId="49" fontId="11" fillId="32" borderId="30" xfId="0" applyNumberFormat="1" applyFont="1" applyFill="1" applyBorder="1" applyAlignment="1" applyProtection="1">
      <alignment horizontal="center"/>
      <protection/>
    </xf>
    <xf numFmtId="49" fontId="11" fillId="32" borderId="31" xfId="0" applyNumberFormat="1" applyFont="1" applyFill="1" applyBorder="1" applyAlignment="1" applyProtection="1">
      <alignment horizontal="center"/>
      <protection/>
    </xf>
    <xf numFmtId="0" fontId="11" fillId="32" borderId="32" xfId="0" applyFont="1" applyFill="1" applyBorder="1" applyAlignment="1" applyProtection="1">
      <alignment/>
      <protection/>
    </xf>
    <xf numFmtId="0" fontId="15" fillId="32" borderId="33" xfId="0" applyFont="1" applyFill="1" applyBorder="1" applyAlignment="1" applyProtection="1">
      <alignment horizontal="right"/>
      <protection/>
    </xf>
    <xf numFmtId="0" fontId="11" fillId="32" borderId="14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0" fontId="11" fillId="32" borderId="34" xfId="0" applyFont="1" applyFill="1" applyBorder="1" applyAlignment="1" applyProtection="1">
      <alignment/>
      <protection/>
    </xf>
    <xf numFmtId="0" fontId="11" fillId="32" borderId="26" xfId="0" applyFont="1" applyFill="1" applyBorder="1" applyAlignment="1" applyProtection="1">
      <alignment/>
      <protection/>
    </xf>
    <xf numFmtId="49" fontId="11" fillId="32" borderId="35" xfId="0" applyNumberFormat="1" applyFont="1" applyFill="1" applyBorder="1" applyAlignment="1" applyProtection="1">
      <alignment horizontal="center"/>
      <protection/>
    </xf>
    <xf numFmtId="0" fontId="11" fillId="32" borderId="36" xfId="0" applyFont="1" applyFill="1" applyBorder="1" applyAlignment="1" applyProtection="1">
      <alignment/>
      <protection/>
    </xf>
    <xf numFmtId="0" fontId="15" fillId="32" borderId="37" xfId="0" applyFont="1" applyFill="1" applyBorder="1" applyAlignment="1" applyProtection="1">
      <alignment horizontal="right"/>
      <protection/>
    </xf>
    <xf numFmtId="49" fontId="0" fillId="32" borderId="0" xfId="0" applyNumberForma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right"/>
      <protection/>
    </xf>
    <xf numFmtId="43" fontId="14" fillId="32" borderId="23" xfId="0" applyNumberFormat="1" applyFont="1" applyFill="1" applyBorder="1" applyAlignment="1" applyProtection="1">
      <alignment vertical="center"/>
      <protection/>
    </xf>
    <xf numFmtId="0" fontId="12" fillId="32" borderId="38" xfId="0" applyFont="1" applyFill="1" applyBorder="1" applyAlignment="1" applyProtection="1">
      <alignment horizontal="center"/>
      <protection/>
    </xf>
    <xf numFmtId="43" fontId="14" fillId="32" borderId="23" xfId="0" applyNumberFormat="1" applyFont="1" applyFill="1" applyBorder="1" applyAlignment="1" applyProtection="1">
      <alignment/>
      <protection/>
    </xf>
    <xf numFmtId="4" fontId="1" fillId="32" borderId="0" xfId="0" applyNumberFormat="1" applyFont="1" applyFill="1" applyBorder="1" applyAlignment="1" applyProtection="1">
      <alignment horizontal="right"/>
      <protection/>
    </xf>
    <xf numFmtId="0" fontId="1" fillId="32" borderId="13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 horizontal="left"/>
      <protection/>
    </xf>
    <xf numFmtId="0" fontId="11" fillId="32" borderId="0" xfId="0" applyFont="1" applyFill="1" applyBorder="1" applyAlignment="1" applyProtection="1">
      <alignment/>
      <protection/>
    </xf>
    <xf numFmtId="0" fontId="14" fillId="32" borderId="13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 horizontal="left"/>
      <protection/>
    </xf>
    <xf numFmtId="0" fontId="12" fillId="32" borderId="0" xfId="0" applyFont="1" applyFill="1" applyBorder="1" applyAlignment="1" applyProtection="1">
      <alignment/>
      <protection/>
    </xf>
    <xf numFmtId="0" fontId="12" fillId="32" borderId="13" xfId="0" applyFont="1" applyFill="1" applyBorder="1" applyAlignment="1" applyProtection="1">
      <alignment/>
      <protection/>
    </xf>
    <xf numFmtId="49" fontId="11" fillId="32" borderId="36" xfId="0" applyNumberFormat="1" applyFont="1" applyFill="1" applyBorder="1" applyAlignment="1" applyProtection="1">
      <alignment horizontal="center"/>
      <protection locked="0"/>
    </xf>
    <xf numFmtId="49" fontId="11" fillId="32" borderId="39" xfId="0" applyNumberFormat="1" applyFont="1" applyFill="1" applyBorder="1" applyAlignment="1" applyProtection="1">
      <alignment horizontal="center"/>
      <protection locked="0"/>
    </xf>
    <xf numFmtId="49" fontId="11" fillId="32" borderId="40" xfId="0" applyNumberFormat="1" applyFont="1" applyFill="1" applyBorder="1" applyAlignment="1" applyProtection="1">
      <alignment horizontal="center"/>
      <protection locked="0"/>
    </xf>
    <xf numFmtId="49" fontId="11" fillId="32" borderId="41" xfId="0" applyNumberFormat="1" applyFont="1" applyFill="1" applyBorder="1" applyAlignment="1" applyProtection="1">
      <alignment horizontal="center"/>
      <protection locked="0"/>
    </xf>
    <xf numFmtId="43" fontId="0" fillId="32" borderId="24" xfId="0" applyNumberFormat="1" applyFill="1" applyBorder="1" applyAlignment="1" applyProtection="1">
      <alignment/>
      <protection locked="0"/>
    </xf>
    <xf numFmtId="43" fontId="0" fillId="32" borderId="27" xfId="0" applyNumberFormat="1" applyFill="1" applyBorder="1" applyAlignment="1" applyProtection="1">
      <alignment/>
      <protection locked="0"/>
    </xf>
    <xf numFmtId="43" fontId="0" fillId="32" borderId="42" xfId="0" applyNumberFormat="1" applyFill="1" applyBorder="1" applyAlignment="1" applyProtection="1">
      <alignment/>
      <protection locked="0"/>
    </xf>
    <xf numFmtId="49" fontId="0" fillId="32" borderId="0" xfId="0" applyNumberFormat="1" applyFill="1" applyAlignment="1" applyProtection="1">
      <alignment horizontal="right"/>
      <protection/>
    </xf>
    <xf numFmtId="49" fontId="6" fillId="32" borderId="0" xfId="0" applyNumberFormat="1" applyFont="1" applyFill="1" applyAlignment="1" applyProtection="1">
      <alignment horizontal="center"/>
      <protection/>
    </xf>
    <xf numFmtId="49" fontId="0" fillId="32" borderId="12" xfId="0" applyNumberFormat="1" applyFill="1" applyBorder="1" applyAlignment="1" applyProtection="1">
      <alignment horizontal="right"/>
      <protection/>
    </xf>
    <xf numFmtId="0" fontId="0" fillId="32" borderId="16" xfId="0" applyFill="1" applyBorder="1" applyAlignment="1" applyProtection="1">
      <alignment/>
      <protection/>
    </xf>
    <xf numFmtId="0" fontId="1" fillId="32" borderId="43" xfId="0" applyFont="1" applyFill="1" applyBorder="1" applyAlignment="1" applyProtection="1">
      <alignment horizontal="center"/>
      <protection/>
    </xf>
    <xf numFmtId="0" fontId="1" fillId="32" borderId="39" xfId="0" applyFont="1" applyFill="1" applyBorder="1" applyAlignment="1" applyProtection="1">
      <alignment horizontal="center"/>
      <protection/>
    </xf>
    <xf numFmtId="49" fontId="2" fillId="32" borderId="14" xfId="0" applyNumberFormat="1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/>
    </xf>
    <xf numFmtId="49" fontId="1" fillId="32" borderId="14" xfId="0" applyNumberFormat="1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49" fontId="0" fillId="32" borderId="14" xfId="0" applyNumberFormat="1" applyFill="1" applyBorder="1" applyAlignment="1" applyProtection="1">
      <alignment horizontal="right"/>
      <protection/>
    </xf>
    <xf numFmtId="20" fontId="0" fillId="32" borderId="0" xfId="0" applyNumberForma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49" fontId="1" fillId="32" borderId="15" xfId="0" applyNumberFormat="1" applyFont="1" applyFill="1" applyBorder="1" applyAlignment="1" applyProtection="1">
      <alignment horizontal="right"/>
      <protection/>
    </xf>
    <xf numFmtId="0" fontId="1" fillId="32" borderId="11" xfId="0" applyFont="1" applyFill="1" applyBorder="1" applyAlignment="1" applyProtection="1">
      <alignment/>
      <protection/>
    </xf>
    <xf numFmtId="49" fontId="1" fillId="32" borderId="0" xfId="0" applyNumberFormat="1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43" fontId="1" fillId="32" borderId="23" xfId="0" applyNumberFormat="1" applyFont="1" applyFill="1" applyBorder="1" applyAlignment="1" applyProtection="1">
      <alignment/>
      <protection/>
    </xf>
    <xf numFmtId="43" fontId="1" fillId="32" borderId="29" xfId="0" applyNumberFormat="1" applyFont="1" applyFill="1" applyBorder="1" applyAlignment="1" applyProtection="1">
      <alignment/>
      <protection/>
    </xf>
    <xf numFmtId="49" fontId="2" fillId="32" borderId="0" xfId="0" applyNumberFormat="1" applyFont="1" applyFill="1" applyBorder="1" applyAlignment="1" applyProtection="1">
      <alignment horizontal="center"/>
      <protection/>
    </xf>
    <xf numFmtId="49" fontId="1" fillId="32" borderId="43" xfId="0" applyNumberFormat="1" applyFont="1" applyFill="1" applyBorder="1" applyAlignment="1" applyProtection="1">
      <alignment horizontal="center"/>
      <protection/>
    </xf>
    <xf numFmtId="49" fontId="6" fillId="32" borderId="0" xfId="0" applyNumberFormat="1" applyFont="1" applyFill="1" applyBorder="1" applyAlignment="1" applyProtection="1">
      <alignment horizontal="center"/>
      <protection/>
    </xf>
    <xf numFmtId="49" fontId="6" fillId="32" borderId="13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49" fontId="1" fillId="32" borderId="14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1" fillId="32" borderId="16" xfId="0" applyFont="1" applyFill="1" applyBorder="1" applyAlignment="1" applyProtection="1">
      <alignment/>
      <protection/>
    </xf>
    <xf numFmtId="49" fontId="0" fillId="32" borderId="15" xfId="0" applyNumberFormat="1" applyFill="1" applyBorder="1" applyAlignment="1" applyProtection="1">
      <alignment horizontal="right"/>
      <protection/>
    </xf>
    <xf numFmtId="49" fontId="1" fillId="32" borderId="0" xfId="0" applyNumberFormat="1" applyFont="1" applyFill="1" applyBorder="1" applyAlignment="1" applyProtection="1">
      <alignment horizontal="center"/>
      <protection/>
    </xf>
    <xf numFmtId="49" fontId="1" fillId="32" borderId="44" xfId="0" applyNumberFormat="1" applyFont="1" applyFill="1" applyBorder="1" applyAlignment="1" applyProtection="1">
      <alignment horizontal="center"/>
      <protection/>
    </xf>
    <xf numFmtId="49" fontId="1" fillId="32" borderId="15" xfId="0" applyNumberFormat="1" applyFont="1" applyFill="1" applyBorder="1" applyAlignment="1" applyProtection="1">
      <alignment horizontal="center"/>
      <protection/>
    </xf>
    <xf numFmtId="49" fontId="1" fillId="32" borderId="11" xfId="0" applyNumberFormat="1" applyFont="1" applyFill="1" applyBorder="1" applyAlignment="1" applyProtection="1">
      <alignment horizontal="center"/>
      <protection/>
    </xf>
    <xf numFmtId="43" fontId="1" fillId="32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2" borderId="45" xfId="0" applyFont="1" applyFill="1" applyBorder="1" applyAlignment="1" applyProtection="1">
      <alignment horizontal="center"/>
      <protection/>
    </xf>
    <xf numFmtId="43" fontId="0" fillId="32" borderId="0" xfId="0" applyNumberFormat="1" applyFill="1" applyBorder="1" applyAlignment="1" applyProtection="1">
      <alignment/>
      <protection/>
    </xf>
    <xf numFmtId="49" fontId="0" fillId="32" borderId="14" xfId="0" applyNumberFormat="1" applyFont="1" applyFill="1" applyBorder="1" applyAlignment="1" applyProtection="1">
      <alignment horizontal="right"/>
      <protection/>
    </xf>
    <xf numFmtId="49" fontId="0" fillId="32" borderId="15" xfId="0" applyNumberFormat="1" applyFont="1" applyFill="1" applyBorder="1" applyAlignment="1" applyProtection="1">
      <alignment horizontal="right"/>
      <protection/>
    </xf>
    <xf numFmtId="49" fontId="0" fillId="32" borderId="16" xfId="0" applyNumberFormat="1" applyFont="1" applyFill="1" applyBorder="1" applyAlignment="1" applyProtection="1">
      <alignment horizontal="right"/>
      <protection/>
    </xf>
    <xf numFmtId="0" fontId="1" fillId="32" borderId="16" xfId="0" applyFont="1" applyFill="1" applyBorder="1" applyAlignment="1" applyProtection="1">
      <alignment horizontal="right"/>
      <protection/>
    </xf>
    <xf numFmtId="43" fontId="1" fillId="32" borderId="46" xfId="0" applyNumberFormat="1" applyFont="1" applyFill="1" applyBorder="1" applyAlignment="1" applyProtection="1">
      <alignment/>
      <protection/>
    </xf>
    <xf numFmtId="49" fontId="2" fillId="32" borderId="12" xfId="0" applyNumberFormat="1" applyFont="1" applyFill="1" applyBorder="1" applyAlignment="1" applyProtection="1">
      <alignment horizontal="right"/>
      <protection/>
    </xf>
    <xf numFmtId="0" fontId="2" fillId="32" borderId="16" xfId="0" applyFont="1" applyFill="1" applyBorder="1" applyAlignment="1" applyProtection="1">
      <alignment/>
      <protection/>
    </xf>
    <xf numFmtId="49" fontId="1" fillId="32" borderId="16" xfId="0" applyNumberFormat="1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left"/>
      <protection/>
    </xf>
    <xf numFmtId="0" fontId="1" fillId="32" borderId="47" xfId="0" applyFont="1" applyFill="1" applyBorder="1" applyAlignment="1" applyProtection="1">
      <alignment horizontal="left"/>
      <protection/>
    </xf>
    <xf numFmtId="43" fontId="1" fillId="32" borderId="48" xfId="0" applyNumberFormat="1" applyFont="1" applyFill="1" applyBorder="1" applyAlignment="1" applyProtection="1">
      <alignment/>
      <protection/>
    </xf>
    <xf numFmtId="49" fontId="0" fillId="32" borderId="0" xfId="0" applyNumberFormat="1" applyFill="1" applyBorder="1" applyAlignment="1">
      <alignment/>
    </xf>
    <xf numFmtId="43" fontId="0" fillId="32" borderId="19" xfId="0" applyNumberFormat="1" applyFont="1" applyFill="1" applyBorder="1" applyAlignment="1">
      <alignment/>
    </xf>
    <xf numFmtId="0" fontId="0" fillId="32" borderId="14" xfId="0" applyFill="1" applyBorder="1" applyAlignment="1">
      <alignment horizontal="right"/>
    </xf>
    <xf numFmtId="0" fontId="0" fillId="32" borderId="14" xfId="0" applyFont="1" applyFill="1" applyBorder="1" applyAlignment="1">
      <alignment horizontal="right"/>
    </xf>
    <xf numFmtId="43" fontId="0" fillId="32" borderId="19" xfId="0" applyNumberFormat="1" applyFill="1" applyBorder="1" applyAlignment="1" applyProtection="1">
      <alignment/>
      <protection locked="0"/>
    </xf>
    <xf numFmtId="43" fontId="0" fillId="32" borderId="19" xfId="0" applyNumberFormat="1" applyFont="1" applyFill="1" applyBorder="1" applyAlignment="1" applyProtection="1">
      <alignment/>
      <protection locked="0"/>
    </xf>
    <xf numFmtId="0" fontId="0" fillId="32" borderId="18" xfId="0" applyFont="1" applyFill="1" applyBorder="1" applyAlignment="1" applyProtection="1">
      <alignment/>
      <protection locked="0"/>
    </xf>
    <xf numFmtId="0" fontId="0" fillId="32" borderId="49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0" fontId="0" fillId="32" borderId="17" xfId="0" applyFill="1" applyBorder="1" applyAlignment="1">
      <alignment/>
    </xf>
    <xf numFmtId="0" fontId="17" fillId="32" borderId="18" xfId="0" applyFont="1" applyFill="1" applyBorder="1" applyAlignment="1">
      <alignment/>
    </xf>
    <xf numFmtId="0" fontId="17" fillId="32" borderId="14" xfId="0" applyFont="1" applyFill="1" applyBorder="1" applyAlignment="1">
      <alignment horizontal="center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2" borderId="0" xfId="0" applyFill="1" applyBorder="1" applyAlignment="1">
      <alignment horizontal="right"/>
    </xf>
    <xf numFmtId="43" fontId="0" fillId="32" borderId="0" xfId="0" applyNumberFormat="1" applyFont="1" applyFill="1" applyBorder="1" applyAlignment="1">
      <alignment/>
    </xf>
    <xf numFmtId="0" fontId="0" fillId="32" borderId="16" xfId="0" applyFont="1" applyFill="1" applyBorder="1" applyAlignment="1">
      <alignment/>
    </xf>
    <xf numFmtId="43" fontId="0" fillId="32" borderId="11" xfId="0" applyNumberFormat="1" applyFont="1" applyFill="1" applyBorder="1" applyAlignment="1">
      <alignment/>
    </xf>
    <xf numFmtId="0" fontId="0" fillId="32" borderId="50" xfId="0" applyFill="1" applyBorder="1" applyAlignment="1" quotePrefix="1">
      <alignment horizontal="center"/>
    </xf>
    <xf numFmtId="0" fontId="0" fillId="32" borderId="11" xfId="0" applyFill="1" applyBorder="1" applyAlignment="1" quotePrefix="1">
      <alignment horizontal="center"/>
    </xf>
    <xf numFmtId="0" fontId="0" fillId="32" borderId="51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52" xfId="0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0" fillId="32" borderId="53" xfId="0" applyFill="1" applyBorder="1" applyAlignment="1">
      <alignment/>
    </xf>
    <xf numFmtId="0" fontId="0" fillId="32" borderId="36" xfId="0" applyFill="1" applyBorder="1" applyAlignment="1" applyProtection="1">
      <alignment horizontal="left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right"/>
      <protection locked="0"/>
    </xf>
    <xf numFmtId="0" fontId="0" fillId="32" borderId="19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 horizontal="right"/>
      <protection/>
    </xf>
    <xf numFmtId="0" fontId="0" fillId="32" borderId="18" xfId="0" applyFill="1" applyBorder="1" applyAlignment="1">
      <alignment horizontal="center"/>
    </xf>
    <xf numFmtId="49" fontId="11" fillId="32" borderId="0" xfId="0" applyNumberFormat="1" applyFont="1" applyFill="1" applyBorder="1" applyAlignment="1" applyProtection="1">
      <alignment horizontal="center"/>
      <protection/>
    </xf>
    <xf numFmtId="43" fontId="14" fillId="32" borderId="0" xfId="0" applyNumberFormat="1" applyFont="1" applyFill="1" applyBorder="1" applyAlignment="1" applyProtection="1">
      <alignment/>
      <protection/>
    </xf>
    <xf numFmtId="0" fontId="0" fillId="32" borderId="34" xfId="0" applyFont="1" applyFill="1" applyBorder="1" applyAlignment="1" applyProtection="1">
      <alignment/>
      <protection/>
    </xf>
    <xf numFmtId="0" fontId="15" fillId="32" borderId="26" xfId="0" applyFont="1" applyFill="1" applyBorder="1" applyAlignment="1" applyProtection="1">
      <alignment horizontal="right"/>
      <protection/>
    </xf>
    <xf numFmtId="3" fontId="11" fillId="32" borderId="0" xfId="0" applyNumberFormat="1" applyFont="1" applyFill="1" applyBorder="1" applyAlignment="1" applyProtection="1">
      <alignment horizontal="center"/>
      <protection/>
    </xf>
    <xf numFmtId="0" fontId="11" fillId="32" borderId="16" xfId="0" applyFont="1" applyFill="1" applyBorder="1" applyAlignment="1" applyProtection="1">
      <alignment horizontal="left" vertical="center"/>
      <protection/>
    </xf>
    <xf numFmtId="4" fontId="0" fillId="32" borderId="0" xfId="0" applyNumberFormat="1" applyFont="1" applyFill="1" applyBorder="1" applyAlignment="1" applyProtection="1">
      <alignment horizontal="right"/>
      <protection/>
    </xf>
    <xf numFmtId="0" fontId="11" fillId="32" borderId="3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5" fillId="32" borderId="0" xfId="0" applyFont="1" applyFill="1" applyBorder="1" applyAlignment="1" applyProtection="1">
      <alignment/>
      <protection/>
    </xf>
    <xf numFmtId="0" fontId="11" fillId="32" borderId="47" xfId="0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2" borderId="12" xfId="0" applyFont="1" applyFill="1" applyBorder="1" applyAlignment="1" applyProtection="1">
      <alignment horizontal="center"/>
      <protection/>
    </xf>
    <xf numFmtId="0" fontId="11" fillId="32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2" borderId="14" xfId="0" applyFont="1" applyFill="1" applyBorder="1" applyAlignment="1" applyProtection="1">
      <alignment/>
      <protection/>
    </xf>
    <xf numFmtId="49" fontId="12" fillId="32" borderId="30" xfId="0" applyNumberFormat="1" applyFont="1" applyFill="1" applyBorder="1" applyAlignment="1" applyProtection="1">
      <alignment horizontal="center"/>
      <protection/>
    </xf>
    <xf numFmtId="49" fontId="12" fillId="32" borderId="35" xfId="0" applyNumberFormat="1" applyFont="1" applyFill="1" applyBorder="1" applyAlignment="1" applyProtection="1">
      <alignment horizontal="center"/>
      <protection/>
    </xf>
    <xf numFmtId="49" fontId="12" fillId="32" borderId="54" xfId="0" applyNumberFormat="1" applyFont="1" applyFill="1" applyBorder="1" applyAlignment="1" applyProtection="1">
      <alignment horizontal="center"/>
      <protection/>
    </xf>
    <xf numFmtId="49" fontId="12" fillId="32" borderId="31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0" fillId="32" borderId="55" xfId="0" applyFont="1" applyFill="1" applyBorder="1" applyAlignment="1" applyProtection="1">
      <alignment/>
      <protection/>
    </xf>
    <xf numFmtId="49" fontId="7" fillId="32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2" borderId="0" xfId="0" applyFont="1" applyFill="1" applyAlignment="1" applyProtection="1">
      <alignment horizontal="left"/>
      <protection/>
    </xf>
    <xf numFmtId="0" fontId="0" fillId="32" borderId="13" xfId="0" applyNumberFormat="1" applyFill="1" applyBorder="1" applyAlignment="1" applyProtection="1">
      <alignment/>
      <protection/>
    </xf>
    <xf numFmtId="0" fontId="0" fillId="32" borderId="0" xfId="0" applyNumberFormat="1" applyFill="1" applyBorder="1" applyAlignment="1" applyProtection="1">
      <alignment horizontal="right"/>
      <protection/>
    </xf>
    <xf numFmtId="0" fontId="0" fillId="32" borderId="0" xfId="0" applyNumberFormat="1" applyFill="1" applyBorder="1" applyAlignment="1" applyProtection="1">
      <alignment/>
      <protection/>
    </xf>
    <xf numFmtId="43" fontId="0" fillId="32" borderId="13" xfId="0" applyNumberFormat="1" applyFill="1" applyBorder="1" applyAlignment="1" applyProtection="1">
      <alignment/>
      <protection/>
    </xf>
    <xf numFmtId="0" fontId="0" fillId="32" borderId="47" xfId="0" applyNumberForma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43" fontId="0" fillId="32" borderId="47" xfId="0" applyNumberFormat="1" applyFill="1" applyBorder="1" applyAlignment="1" applyProtection="1">
      <alignment/>
      <protection/>
    </xf>
    <xf numFmtId="0" fontId="0" fillId="32" borderId="56" xfId="0" applyFill="1" applyBorder="1" applyAlignment="1" applyProtection="1">
      <alignment/>
      <protection/>
    </xf>
    <xf numFmtId="43" fontId="0" fillId="32" borderId="16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3" fontId="0" fillId="32" borderId="11" xfId="0" applyNumberFormat="1" applyFill="1" applyBorder="1" applyAlignment="1" applyProtection="1">
      <alignment/>
      <protection/>
    </xf>
    <xf numFmtId="43" fontId="0" fillId="32" borderId="57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3" fontId="1" fillId="32" borderId="48" xfId="0" applyNumberFormat="1" applyFont="1" applyFill="1" applyBorder="1" applyAlignment="1" applyProtection="1">
      <alignment/>
      <protection locked="0"/>
    </xf>
    <xf numFmtId="43" fontId="0" fillId="32" borderId="0" xfId="0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0" borderId="0" xfId="0" applyFill="1" applyBorder="1" applyAlignment="1">
      <alignment/>
    </xf>
    <xf numFmtId="0" fontId="0" fillId="32" borderId="36" xfId="0" applyFill="1" applyBorder="1" applyAlignment="1" applyProtection="1">
      <alignment horizontal="center"/>
      <protection/>
    </xf>
    <xf numFmtId="0" fontId="0" fillId="32" borderId="49" xfId="0" applyFill="1" applyBorder="1" applyAlignment="1" applyProtection="1">
      <alignment horizontal="center"/>
      <protection/>
    </xf>
    <xf numFmtId="0" fontId="0" fillId="32" borderId="58" xfId="0" applyFill="1" applyBorder="1" applyAlignment="1" applyProtection="1">
      <alignment horizontal="center"/>
      <protection/>
    </xf>
    <xf numFmtId="49" fontId="0" fillId="32" borderId="34" xfId="0" applyNumberFormat="1" applyFont="1" applyFill="1" applyBorder="1" applyAlignment="1" applyProtection="1">
      <alignment horizontal="center" vertical="center"/>
      <protection locked="0"/>
    </xf>
    <xf numFmtId="49" fontId="0" fillId="32" borderId="36" xfId="0" applyNumberFormat="1" applyFont="1" applyFill="1" applyBorder="1" applyAlignment="1" applyProtection="1">
      <alignment horizontal="center" vertical="center"/>
      <protection locked="0"/>
    </xf>
    <xf numFmtId="43" fontId="0" fillId="32" borderId="18" xfId="0" applyNumberFormat="1" applyFont="1" applyFill="1" applyBorder="1" applyAlignment="1" applyProtection="1">
      <alignment/>
      <protection locked="0"/>
    </xf>
    <xf numFmtId="43" fontId="0" fillId="32" borderId="27" xfId="0" applyNumberFormat="1" applyFont="1" applyFill="1" applyBorder="1" applyAlignment="1" applyProtection="1">
      <alignment/>
      <protection locked="0"/>
    </xf>
    <xf numFmtId="43" fontId="0" fillId="32" borderId="59" xfId="0" applyNumberFormat="1" applyFont="1" applyFill="1" applyBorder="1" applyAlignment="1" applyProtection="1">
      <alignment/>
      <protection locked="0"/>
    </xf>
    <xf numFmtId="0" fontId="0" fillId="32" borderId="43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 vertical="center"/>
      <protection locked="0"/>
    </xf>
    <xf numFmtId="0" fontId="0" fillId="32" borderId="55" xfId="0" applyFont="1" applyFill="1" applyBorder="1" applyAlignment="1" applyProtection="1">
      <alignment horizontal="left"/>
      <protection locked="0"/>
    </xf>
    <xf numFmtId="9" fontId="0" fillId="32" borderId="0" xfId="0" applyNumberFormat="1" applyFill="1" applyBorder="1" applyAlignment="1" applyProtection="1">
      <alignment horizontal="right"/>
      <protection/>
    </xf>
    <xf numFmtId="0" fontId="0" fillId="32" borderId="0" xfId="0" applyFill="1" applyAlignment="1" applyProtection="1">
      <alignment horizontal="center"/>
      <protection/>
    </xf>
    <xf numFmtId="0" fontId="3" fillId="32" borderId="0" xfId="0" applyFont="1" applyFill="1" applyAlignment="1" applyProtection="1">
      <alignment/>
      <protection/>
    </xf>
    <xf numFmtId="0" fontId="23" fillId="32" borderId="0" xfId="0" applyFont="1" applyFill="1" applyAlignment="1">
      <alignment vertical="center"/>
    </xf>
    <xf numFmtId="0" fontId="0" fillId="32" borderId="0" xfId="0" applyFill="1" applyAlignment="1">
      <alignment horizontal="left" vertical="center"/>
    </xf>
    <xf numFmtId="20" fontId="0" fillId="0" borderId="14" xfId="0" applyNumberFormat="1" applyBorder="1" applyAlignment="1" applyProtection="1">
      <alignment/>
      <protection/>
    </xf>
    <xf numFmtId="43" fontId="1" fillId="32" borderId="60" xfId="0" applyNumberFormat="1" applyFont="1" applyFill="1" applyBorder="1" applyAlignment="1" applyProtection="1">
      <alignment/>
      <protection/>
    </xf>
    <xf numFmtId="0" fontId="11" fillId="32" borderId="55" xfId="0" applyFont="1" applyFill="1" applyBorder="1" applyAlignment="1" applyProtection="1">
      <alignment/>
      <protection/>
    </xf>
    <xf numFmtId="0" fontId="0" fillId="32" borderId="41" xfId="0" applyFont="1" applyFill="1" applyBorder="1" applyAlignment="1" applyProtection="1">
      <alignment/>
      <protection/>
    </xf>
    <xf numFmtId="0" fontId="0" fillId="32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" fillId="32" borderId="18" xfId="0" applyFont="1" applyFill="1" applyBorder="1" applyAlignment="1" applyProtection="1">
      <alignment horizontal="left"/>
      <protection locked="0"/>
    </xf>
    <xf numFmtId="0" fontId="1" fillId="32" borderId="18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 vertical="center"/>
    </xf>
    <xf numFmtId="3" fontId="0" fillId="32" borderId="16" xfId="0" applyNumberFormat="1" applyFont="1" applyFill="1" applyBorder="1" applyAlignment="1">
      <alignment/>
    </xf>
    <xf numFmtId="0" fontId="0" fillId="32" borderId="14" xfId="0" applyFont="1" applyFill="1" applyBorder="1" applyAlignment="1">
      <alignment vertical="top" wrapText="1"/>
    </xf>
    <xf numFmtId="0" fontId="0" fillId="32" borderId="0" xfId="0" applyFont="1" applyFill="1" applyBorder="1" applyAlignment="1">
      <alignment vertical="top" wrapText="1"/>
    </xf>
    <xf numFmtId="3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40" xfId="0" applyNumberFormat="1" applyFill="1" applyBorder="1" applyAlignment="1" applyProtection="1">
      <alignment/>
      <protection locked="0"/>
    </xf>
    <xf numFmtId="49" fontId="0" fillId="32" borderId="40" xfId="0" applyNumberFormat="1" applyFont="1" applyFill="1" applyBorder="1" applyAlignment="1" applyProtection="1">
      <alignment/>
      <protection locked="0"/>
    </xf>
    <xf numFmtId="49" fontId="0" fillId="32" borderId="13" xfId="0" applyNumberFormat="1" applyFont="1" applyFill="1" applyBorder="1" applyAlignment="1" applyProtection="1">
      <alignment/>
      <protection/>
    </xf>
    <xf numFmtId="49" fontId="0" fillId="32" borderId="13" xfId="0" applyNumberFormat="1" applyFont="1" applyFill="1" applyBorder="1" applyAlignment="1">
      <alignment/>
    </xf>
    <xf numFmtId="0" fontId="0" fillId="32" borderId="12" xfId="0" applyFont="1" applyFill="1" applyBorder="1" applyAlignment="1">
      <alignment/>
    </xf>
    <xf numFmtId="49" fontId="0" fillId="32" borderId="17" xfId="0" applyNumberFormat="1" applyFont="1" applyFill="1" applyBorder="1" applyAlignment="1">
      <alignment/>
    </xf>
    <xf numFmtId="0" fontId="9" fillId="32" borderId="0" xfId="0" applyFont="1" applyFill="1" applyAlignment="1" applyProtection="1">
      <alignment vertical="top"/>
      <protection/>
    </xf>
    <xf numFmtId="0" fontId="9" fillId="32" borderId="0" xfId="0" applyFont="1" applyFill="1" applyAlignment="1" applyProtection="1">
      <alignment horizontal="center"/>
      <protection/>
    </xf>
    <xf numFmtId="0" fontId="9" fillId="3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43" fontId="11" fillId="32" borderId="42" xfId="0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>
      <alignment horizontal="right"/>
    </xf>
    <xf numFmtId="49" fontId="1" fillId="32" borderId="0" xfId="0" applyNumberFormat="1" applyFont="1" applyFill="1" applyBorder="1" applyAlignment="1" applyProtection="1">
      <alignment horizontal="right"/>
      <protection/>
    </xf>
    <xf numFmtId="43" fontId="1" fillId="32" borderId="0" xfId="0" applyNumberFormat="1" applyFont="1" applyFill="1" applyBorder="1" applyAlignment="1">
      <alignment horizontal="center"/>
    </xf>
    <xf numFmtId="43" fontId="1" fillId="32" borderId="29" xfId="0" applyNumberFormat="1" applyFont="1" applyFill="1" applyBorder="1" applyAlignment="1">
      <alignment/>
    </xf>
    <xf numFmtId="43" fontId="1" fillId="32" borderId="29" xfId="0" applyNumberFormat="1" applyFont="1" applyFill="1" applyBorder="1" applyAlignment="1">
      <alignment vertical="center"/>
    </xf>
    <xf numFmtId="43" fontId="0" fillId="32" borderId="29" xfId="0" applyNumberFormat="1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0" fillId="32" borderId="0" xfId="0" applyNumberForma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32" borderId="20" xfId="0" applyFont="1" applyFill="1" applyBorder="1" applyAlignment="1" applyProtection="1">
      <alignment/>
      <protection/>
    </xf>
    <xf numFmtId="43" fontId="0" fillId="32" borderId="51" xfId="0" applyNumberFormat="1" applyFont="1" applyFill="1" applyBorder="1" applyAlignment="1" applyProtection="1">
      <alignment/>
      <protection/>
    </xf>
    <xf numFmtId="49" fontId="0" fillId="32" borderId="33" xfId="0" applyNumberFormat="1" applyFont="1" applyFill="1" applyBorder="1" applyAlignment="1" applyProtection="1">
      <alignment/>
      <protection/>
    </xf>
    <xf numFmtId="49" fontId="0" fillId="32" borderId="18" xfId="0" applyNumberFormat="1" applyFill="1" applyBorder="1" applyAlignment="1" applyProtection="1">
      <alignment/>
      <protection locked="0"/>
    </xf>
    <xf numFmtId="0" fontId="0" fillId="32" borderId="18" xfId="0" applyFill="1" applyBorder="1" applyAlignment="1">
      <alignment/>
    </xf>
    <xf numFmtId="0" fontId="0" fillId="32" borderId="59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11" fillId="32" borderId="61" xfId="0" applyFont="1" applyFill="1" applyBorder="1" applyAlignment="1" applyProtection="1">
      <alignment horizontal="center"/>
      <protection/>
    </xf>
    <xf numFmtId="0" fontId="12" fillId="32" borderId="61" xfId="0" applyFont="1" applyFill="1" applyBorder="1" applyAlignment="1" applyProtection="1">
      <alignment horizontal="center"/>
      <protection/>
    </xf>
    <xf numFmtId="0" fontId="11" fillId="32" borderId="62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right"/>
      <protection/>
    </xf>
    <xf numFmtId="0" fontId="12" fillId="32" borderId="47" xfId="0" applyFont="1" applyFill="1" applyBorder="1" applyAlignment="1" applyProtection="1">
      <alignment horizontal="center"/>
      <protection/>
    </xf>
    <xf numFmtId="43" fontId="14" fillId="32" borderId="0" xfId="0" applyNumberFormat="1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0" fillId="32" borderId="15" xfId="0" applyFill="1" applyBorder="1" applyAlignment="1" applyProtection="1">
      <alignment horizontal="center"/>
      <protection/>
    </xf>
    <xf numFmtId="0" fontId="0" fillId="32" borderId="55" xfId="0" applyFill="1" applyBorder="1" applyAlignment="1" applyProtection="1">
      <alignment horizontal="left" vertical="center"/>
      <protection locked="0"/>
    </xf>
    <xf numFmtId="49" fontId="0" fillId="32" borderId="41" xfId="0" applyNumberFormat="1" applyFont="1" applyFill="1" applyBorder="1" applyAlignment="1" applyProtection="1">
      <alignment horizontal="center" vertical="center"/>
      <protection locked="0"/>
    </xf>
    <xf numFmtId="0" fontId="11" fillId="32" borderId="63" xfId="0" applyFont="1" applyFill="1" applyBorder="1" applyAlignment="1" applyProtection="1">
      <alignment horizontal="left"/>
      <protection locked="0"/>
    </xf>
    <xf numFmtId="49" fontId="11" fillId="32" borderId="64" xfId="0" applyNumberFormat="1" applyFont="1" applyFill="1" applyBorder="1" applyAlignment="1" applyProtection="1">
      <alignment horizontal="center"/>
      <protection locked="0"/>
    </xf>
    <xf numFmtId="0" fontId="15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Border="1" applyAlignment="1" applyProtection="1">
      <alignment horizont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32" borderId="14" xfId="0" applyFont="1" applyFill="1" applyBorder="1" applyAlignment="1">
      <alignment/>
    </xf>
    <xf numFmtId="0" fontId="0" fillId="0" borderId="11" xfId="0" applyBorder="1" applyAlignment="1">
      <alignment/>
    </xf>
    <xf numFmtId="43" fontId="0" fillId="32" borderId="49" xfId="0" applyNumberFormat="1" applyFont="1" applyFill="1" applyBorder="1" applyAlignment="1">
      <alignment/>
    </xf>
    <xf numFmtId="43" fontId="1" fillId="32" borderId="65" xfId="0" applyNumberFormat="1" applyFont="1" applyFill="1" applyBorder="1" applyAlignment="1">
      <alignment/>
    </xf>
    <xf numFmtId="43" fontId="26" fillId="3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32" borderId="11" xfId="0" applyFont="1" applyFill="1" applyBorder="1" applyAlignment="1" applyProtection="1">
      <alignment/>
      <protection/>
    </xf>
    <xf numFmtId="43" fontId="14" fillId="32" borderId="66" xfId="0" applyNumberFormat="1" applyFont="1" applyFill="1" applyBorder="1" applyAlignment="1" applyProtection="1">
      <alignment vertical="center"/>
      <protection/>
    </xf>
    <xf numFmtId="0" fontId="0" fillId="32" borderId="10" xfId="0" applyFont="1" applyFill="1" applyBorder="1" applyAlignment="1" applyProtection="1">
      <alignment/>
      <protection/>
    </xf>
    <xf numFmtId="43" fontId="1" fillId="32" borderId="23" xfId="0" applyNumberFormat="1" applyFont="1" applyFill="1" applyBorder="1" applyAlignment="1">
      <alignment/>
    </xf>
    <xf numFmtId="43" fontId="0" fillId="32" borderId="24" xfId="0" applyNumberFormat="1" applyFont="1" applyFill="1" applyBorder="1" applyAlignment="1" applyProtection="1">
      <alignment/>
      <protection locked="0"/>
    </xf>
    <xf numFmtId="43" fontId="0" fillId="32" borderId="28" xfId="0" applyNumberFormat="1" applyFont="1" applyFill="1" applyBorder="1" applyAlignment="1" applyProtection="1">
      <alignment/>
      <protection locked="0"/>
    </xf>
    <xf numFmtId="43" fontId="0" fillId="32" borderId="67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3" fontId="1" fillId="32" borderId="68" xfId="0" applyNumberFormat="1" applyFont="1" applyFill="1" applyBorder="1" applyAlignment="1" applyProtection="1">
      <alignment/>
      <protection locked="0"/>
    </xf>
    <xf numFmtId="43" fontId="14" fillId="32" borderId="68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4" fillId="32" borderId="0" xfId="0" applyFont="1" applyFill="1" applyBorder="1" applyAlignment="1" applyProtection="1">
      <alignment horizontal="center"/>
      <protection locked="0"/>
    </xf>
    <xf numFmtId="0" fontId="14" fillId="32" borderId="13" xfId="0" applyFont="1" applyFill="1" applyBorder="1" applyAlignment="1" applyProtection="1">
      <alignment horizontal="center"/>
      <protection locked="0"/>
    </xf>
    <xf numFmtId="0" fontId="13" fillId="32" borderId="0" xfId="0" applyFont="1" applyFill="1" applyBorder="1" applyAlignment="1" applyProtection="1">
      <alignment horizontal="left" vertical="center"/>
      <protection locked="0"/>
    </xf>
    <xf numFmtId="43" fontId="11" fillId="32" borderId="24" xfId="0" applyNumberFormat="1" applyFont="1" applyFill="1" applyBorder="1" applyAlignment="1" applyProtection="1">
      <alignment/>
      <protection/>
    </xf>
    <xf numFmtId="43" fontId="11" fillId="32" borderId="27" xfId="0" applyNumberFormat="1" applyFont="1" applyFill="1" applyBorder="1" applyAlignment="1" applyProtection="1">
      <alignment/>
      <protection/>
    </xf>
    <xf numFmtId="43" fontId="11" fillId="32" borderId="28" xfId="0" applyNumberFormat="1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5" fillId="32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6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0" fillId="32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3" fillId="32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49" fontId="3" fillId="32" borderId="49" xfId="0" applyNumberFormat="1" applyFont="1" applyFill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5" fillId="32" borderId="0" xfId="0" applyFont="1" applyFill="1" applyAlignment="1" applyProtection="1">
      <alignment/>
      <protection/>
    </xf>
    <xf numFmtId="0" fontId="5" fillId="32" borderId="18" xfId="0" applyFont="1" applyFill="1" applyBorder="1" applyAlignment="1" applyProtection="1">
      <alignment/>
      <protection locked="0"/>
    </xf>
    <xf numFmtId="0" fontId="5" fillId="32" borderId="18" xfId="0" applyFont="1" applyFill="1" applyBorder="1" applyAlignment="1" applyProtection="1">
      <alignment horizontal="left" vertical="center"/>
      <protection locked="0"/>
    </xf>
    <xf numFmtId="0" fontId="0" fillId="32" borderId="18" xfId="0" applyFill="1" applyBorder="1" applyAlignment="1" applyProtection="1">
      <alignment horizontal="left"/>
      <protection locked="0"/>
    </xf>
    <xf numFmtId="0" fontId="21" fillId="32" borderId="0" xfId="0" applyFont="1" applyFill="1" applyAlignment="1" applyProtection="1">
      <alignment/>
      <protection/>
    </xf>
    <xf numFmtId="0" fontId="1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20" fillId="32" borderId="18" xfId="0" applyFont="1" applyFill="1" applyBorder="1" applyAlignment="1" applyProtection="1">
      <alignment horizontal="left"/>
      <protection locked="0"/>
    </xf>
    <xf numFmtId="0" fontId="20" fillId="32" borderId="18" xfId="0" applyFont="1" applyFill="1" applyBorder="1" applyAlignment="1" applyProtection="1">
      <alignment/>
      <protection locked="0"/>
    </xf>
    <xf numFmtId="0" fontId="21" fillId="32" borderId="0" xfId="0" applyFont="1" applyFill="1" applyAlignment="1" applyProtection="1">
      <alignment horizontal="left"/>
      <protection/>
    </xf>
    <xf numFmtId="0" fontId="18" fillId="32" borderId="0" xfId="0" applyFont="1" applyFill="1" applyAlignment="1" applyProtection="1">
      <alignment horizontal="left"/>
      <protection/>
    </xf>
    <xf numFmtId="0" fontId="22" fillId="32" borderId="0" xfId="0" applyFont="1" applyFill="1" applyAlignment="1" applyProtection="1">
      <alignment horizontal="left" vertical="center"/>
      <protection/>
    </xf>
    <xf numFmtId="0" fontId="23" fillId="32" borderId="0" xfId="0" applyFont="1" applyFill="1" applyAlignment="1">
      <alignment horizontal="left" vertical="center"/>
    </xf>
    <xf numFmtId="0" fontId="22" fillId="32" borderId="0" xfId="0" applyFont="1" applyFill="1" applyBorder="1" applyAlignment="1" applyProtection="1">
      <alignment horizontal="left" vertical="center"/>
      <protection locked="0"/>
    </xf>
    <xf numFmtId="0" fontId="23" fillId="32" borderId="18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justify" vertical="top"/>
      <protection/>
    </xf>
    <xf numFmtId="0" fontId="0" fillId="32" borderId="0" xfId="0" applyFont="1" applyFill="1" applyAlignment="1" applyProtection="1">
      <alignment vertical="center"/>
      <protection/>
    </xf>
    <xf numFmtId="49" fontId="3" fillId="32" borderId="49" xfId="0" applyNumberFormat="1" applyFont="1" applyFill="1" applyBorder="1" applyAlignment="1" applyProtection="1">
      <alignment vertical="center"/>
      <protection locked="0"/>
    </xf>
    <xf numFmtId="49" fontId="3" fillId="32" borderId="49" xfId="0" applyNumberFormat="1" applyFont="1" applyFill="1" applyBorder="1" applyAlignment="1" applyProtection="1">
      <alignment/>
      <protection locked="0"/>
    </xf>
    <xf numFmtId="0" fontId="24" fillId="32" borderId="0" xfId="0" applyFont="1" applyFill="1" applyAlignment="1" applyProtection="1">
      <alignment horizontal="left"/>
      <protection/>
    </xf>
    <xf numFmtId="0" fontId="20" fillId="32" borderId="0" xfId="0" applyFont="1" applyFill="1" applyAlignment="1" applyProtection="1">
      <alignment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horizontal="left" vertical="top"/>
      <protection/>
    </xf>
    <xf numFmtId="0" fontId="19" fillId="32" borderId="0" xfId="0" applyFont="1" applyFill="1" applyAlignment="1" applyProtection="1">
      <alignment vertical="top"/>
      <protection/>
    </xf>
    <xf numFmtId="0" fontId="5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3" fillId="32" borderId="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32" borderId="18" xfId="0" applyNumberFormat="1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top"/>
      <protection/>
    </xf>
    <xf numFmtId="0" fontId="0" fillId="32" borderId="0" xfId="0" applyFill="1" applyAlignment="1" applyProtection="1">
      <alignment horizontal="left" vertical="top"/>
      <protection/>
    </xf>
    <xf numFmtId="0" fontId="5" fillId="32" borderId="50" xfId="0" applyFont="1" applyFill="1" applyBorder="1" applyAlignment="1" applyProtection="1">
      <alignment horizont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32" borderId="0" xfId="0" applyFont="1" applyFill="1" applyAlignment="1" applyProtection="1">
      <alignment horizontal="justify" vertical="justify"/>
      <protection/>
    </xf>
    <xf numFmtId="49" fontId="3" fillId="32" borderId="18" xfId="0" applyNumberFormat="1" applyFont="1" applyFill="1" applyBorder="1" applyAlignment="1" applyProtection="1">
      <alignment horizontal="left" vertical="center"/>
      <protection locked="0"/>
    </xf>
    <xf numFmtId="49" fontId="3" fillId="32" borderId="49" xfId="0" applyNumberFormat="1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1" fillId="32" borderId="0" xfId="0" applyFont="1" applyFill="1" applyAlignment="1">
      <alignment horizontal="left"/>
    </xf>
    <xf numFmtId="0" fontId="0" fillId="0" borderId="0" xfId="0" applyFont="1" applyAlignment="1">
      <alignment/>
    </xf>
    <xf numFmtId="0" fontId="14" fillId="32" borderId="0" xfId="0" applyFont="1" applyFill="1" applyBorder="1" applyAlignment="1" applyProtection="1">
      <alignment horizontal="right"/>
      <protection/>
    </xf>
    <xf numFmtId="0" fontId="0" fillId="32" borderId="0" xfId="0" applyFill="1" applyAlignment="1" applyProtection="1">
      <alignment horizontal="right"/>
      <protection/>
    </xf>
    <xf numFmtId="0" fontId="10" fillId="32" borderId="0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right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13" fillId="32" borderId="11" xfId="0" applyFont="1" applyFill="1" applyBorder="1" applyAlignment="1" applyProtection="1">
      <alignment horizontal="center" vertical="center"/>
      <protection/>
    </xf>
    <xf numFmtId="0" fontId="0" fillId="32" borderId="34" xfId="0" applyFont="1" applyFill="1" applyBorder="1" applyAlignment="1" applyProtection="1">
      <alignment horizontal="left"/>
      <protection/>
    </xf>
    <xf numFmtId="0" fontId="0" fillId="32" borderId="26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/>
      <protection/>
    </xf>
    <xf numFmtId="0" fontId="0" fillId="32" borderId="56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left"/>
      <protection/>
    </xf>
    <xf numFmtId="49" fontId="2" fillId="32" borderId="12" xfId="0" applyNumberFormat="1" applyFont="1" applyFill="1" applyBorder="1" applyAlignment="1" applyProtection="1">
      <alignment horizontal="center"/>
      <protection/>
    </xf>
    <xf numFmtId="49" fontId="2" fillId="32" borderId="16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2" fillId="32" borderId="11" xfId="0" applyNumberFormat="1" applyFont="1" applyFill="1" applyBorder="1" applyAlignment="1" applyProtection="1">
      <alignment horizontal="center"/>
      <protection/>
    </xf>
    <xf numFmtId="0" fontId="0" fillId="32" borderId="0" xfId="0" applyFill="1" applyBorder="1" applyAlignment="1">
      <alignment horizontal="center"/>
    </xf>
    <xf numFmtId="0" fontId="0" fillId="32" borderId="36" xfId="0" applyFill="1" applyBorder="1" applyAlignment="1" applyProtection="1">
      <alignment horizontal="left"/>
      <protection/>
    </xf>
    <xf numFmtId="0" fontId="0" fillId="32" borderId="49" xfId="0" applyFill="1" applyBorder="1" applyAlignment="1" applyProtection="1">
      <alignment horizontal="left"/>
      <protection/>
    </xf>
    <xf numFmtId="0" fontId="0" fillId="32" borderId="58" xfId="0" applyFill="1" applyBorder="1" applyAlignment="1" applyProtection="1">
      <alignment horizontal="left"/>
      <protection/>
    </xf>
    <xf numFmtId="0" fontId="0" fillId="32" borderId="36" xfId="0" applyFill="1" applyBorder="1" applyAlignment="1" applyProtection="1">
      <alignment horizontal="center"/>
      <protection/>
    </xf>
    <xf numFmtId="0" fontId="0" fillId="32" borderId="49" xfId="0" applyFill="1" applyBorder="1" applyAlignment="1" applyProtection="1">
      <alignment horizontal="center"/>
      <protection/>
    </xf>
    <xf numFmtId="0" fontId="0" fillId="32" borderId="58" xfId="0" applyFill="1" applyBorder="1" applyAlignment="1" applyProtection="1">
      <alignment horizontal="center"/>
      <protection/>
    </xf>
    <xf numFmtId="0" fontId="0" fillId="32" borderId="49" xfId="0" applyFill="1" applyBorder="1" applyAlignment="1" applyProtection="1">
      <alignment/>
      <protection locked="0"/>
    </xf>
    <xf numFmtId="0" fontId="0" fillId="32" borderId="0" xfId="0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horizontal="right"/>
    </xf>
    <xf numFmtId="0" fontId="0" fillId="32" borderId="49" xfId="0" applyFill="1" applyBorder="1" applyAlignment="1" applyProtection="1">
      <alignment/>
      <protection/>
    </xf>
    <xf numFmtId="0" fontId="0" fillId="32" borderId="58" xfId="0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 locked="0"/>
    </xf>
    <xf numFmtId="0" fontId="0" fillId="32" borderId="13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Border="1" applyAlignment="1" applyProtection="1">
      <alignment horizontal="left"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32" borderId="69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/>
    </xf>
    <xf numFmtId="0" fontId="1" fillId="32" borderId="70" xfId="0" applyFont="1" applyFill="1" applyBorder="1" applyAlignment="1" applyProtection="1">
      <alignment horizontal="center" vertical="center" wrapText="1"/>
      <protection locked="0"/>
    </xf>
    <xf numFmtId="0" fontId="1" fillId="32" borderId="43" xfId="0" applyFont="1" applyFill="1" applyBorder="1" applyAlignment="1" applyProtection="1">
      <alignment horizontal="center" vertical="center" wrapText="1"/>
      <protection locked="0"/>
    </xf>
    <xf numFmtId="0" fontId="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1" fillId="32" borderId="7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14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76200</xdr:rowOff>
    </xdr:from>
    <xdr:to>
      <xdr:col>6</xdr:col>
      <xdr:colOff>647700</xdr:colOff>
      <xdr:row>7</xdr:row>
      <xdr:rowOff>28575</xdr:rowOff>
    </xdr:to>
    <xdr:pic>
      <xdr:nvPicPr>
        <xdr:cNvPr id="1" name="Picture 4" descr="hp_san_vigi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9075"/>
          <a:ext cx="182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C11" sqref="C11:E11"/>
    </sheetView>
  </sheetViews>
  <sheetFormatPr defaultColWidth="9.140625" defaultRowHeight="12.75"/>
  <cols>
    <col min="1" max="1" width="8.28125" style="275" customWidth="1"/>
    <col min="2" max="2" width="18.8515625" style="275" customWidth="1"/>
    <col min="3" max="3" width="7.7109375" style="275" customWidth="1"/>
    <col min="4" max="4" width="14.00390625" style="275" customWidth="1"/>
    <col min="5" max="5" width="18.140625" style="275" customWidth="1"/>
    <col min="6" max="6" width="9.00390625" style="275" customWidth="1"/>
    <col min="7" max="7" width="10.00390625" style="275" customWidth="1"/>
    <col min="8" max="8" width="5.28125" style="269" customWidth="1"/>
    <col min="9" max="16384" width="9.140625" style="275" customWidth="1"/>
  </cols>
  <sheetData>
    <row r="1" spans="1:8" s="372" customFormat="1" ht="11.25">
      <c r="A1" s="494">
        <f>IF(D13=0,"",D13)</f>
      </c>
      <c r="B1" s="494"/>
      <c r="C1" s="494"/>
      <c r="D1" s="369"/>
      <c r="E1" s="369"/>
      <c r="F1" s="369"/>
      <c r="G1" s="370">
        <f>IF(G13=0,"",G13)</f>
      </c>
      <c r="H1" s="371"/>
    </row>
    <row r="2" spans="1:8" ht="20.25" customHeight="1">
      <c r="A2" s="97" t="s">
        <v>236</v>
      </c>
      <c r="B2" s="90"/>
      <c r="C2" s="98" t="s">
        <v>237</v>
      </c>
      <c r="D2" s="91"/>
      <c r="E2" s="493"/>
      <c r="F2" s="493"/>
      <c r="G2"/>
      <c r="H2" s="89"/>
    </row>
    <row r="3" spans="1:8" ht="12.75">
      <c r="A3" s="490" t="s">
        <v>230</v>
      </c>
      <c r="B3" s="491"/>
      <c r="C3" s="491"/>
      <c r="D3" s="491"/>
      <c r="E3" s="491"/>
      <c r="F3" s="491"/>
      <c r="G3" s="491"/>
      <c r="H3" s="491"/>
    </row>
    <row r="4" spans="1:8" ht="27.75" customHeight="1">
      <c r="A4" s="491"/>
      <c r="B4" s="491"/>
      <c r="C4" s="491"/>
      <c r="D4" s="491"/>
      <c r="E4" s="491"/>
      <c r="F4" s="491"/>
      <c r="G4" s="491"/>
      <c r="H4" s="491"/>
    </row>
    <row r="5" spans="1:8" ht="20.25" customHeight="1">
      <c r="A5" s="492" t="s">
        <v>290</v>
      </c>
      <c r="B5" s="492"/>
      <c r="C5" s="492"/>
      <c r="D5" s="492"/>
      <c r="E5" s="492"/>
      <c r="F5" s="475"/>
      <c r="G5" s="89"/>
      <c r="H5" s="89"/>
    </row>
    <row r="6" spans="1:8" ht="21" customHeight="1">
      <c r="A6" s="492"/>
      <c r="B6" s="492"/>
      <c r="C6" s="492"/>
      <c r="D6" s="492"/>
      <c r="E6" s="492"/>
      <c r="F6" s="475"/>
      <c r="G6" s="89"/>
      <c r="H6" s="89"/>
    </row>
    <row r="7" spans="1:8" ht="28.5" customHeight="1">
      <c r="A7" s="341"/>
      <c r="B7" s="341"/>
      <c r="C7" s="341"/>
      <c r="D7" s="341"/>
      <c r="E7" s="341"/>
      <c r="F7" s="89"/>
      <c r="G7" s="89"/>
      <c r="H7" s="89"/>
    </row>
    <row r="8" spans="1:11" ht="20.25" customHeight="1">
      <c r="A8" s="481" t="s">
        <v>233</v>
      </c>
      <c r="B8" s="482"/>
      <c r="C8" s="482"/>
      <c r="D8" s="482"/>
      <c r="E8" s="483"/>
      <c r="F8" s="99"/>
      <c r="G8" s="99" t="s">
        <v>99</v>
      </c>
      <c r="H8" s="99"/>
      <c r="K8" s="290"/>
    </row>
    <row r="9" spans="1:11" ht="21.75" customHeight="1">
      <c r="A9" s="482"/>
      <c r="B9" s="482"/>
      <c r="C9" s="482"/>
      <c r="D9" s="482"/>
      <c r="E9" s="484"/>
      <c r="F9" s="99"/>
      <c r="G9" s="99"/>
      <c r="H9" s="99"/>
      <c r="K9" s="290"/>
    </row>
    <row r="10" spans="1:11" ht="34.5" customHeight="1">
      <c r="A10" s="343"/>
      <c r="B10" s="343"/>
      <c r="C10" s="343"/>
      <c r="D10" s="343"/>
      <c r="E10" s="344"/>
      <c r="F10" s="99"/>
      <c r="G10" s="99"/>
      <c r="H10" s="99"/>
      <c r="K10" s="290"/>
    </row>
    <row r="11" spans="1:12" s="291" customFormat="1" ht="18.75">
      <c r="A11" s="479" t="s">
        <v>234</v>
      </c>
      <c r="B11" s="479"/>
      <c r="C11" s="477"/>
      <c r="D11" s="477"/>
      <c r="E11" s="477"/>
      <c r="F11" s="474"/>
      <c r="G11" s="459"/>
      <c r="H11" s="459"/>
      <c r="L11" s="292"/>
    </row>
    <row r="12" spans="1:8" ht="21.75" customHeight="1">
      <c r="A12" s="475"/>
      <c r="B12" s="459"/>
      <c r="C12" s="459"/>
      <c r="D12" s="459"/>
      <c r="E12" s="459"/>
      <c r="F12" s="459"/>
      <c r="G12" s="459"/>
      <c r="H12" s="459"/>
    </row>
    <row r="13" spans="1:8" s="291" customFormat="1" ht="20.25">
      <c r="A13" s="480" t="s">
        <v>292</v>
      </c>
      <c r="B13" s="475"/>
      <c r="C13" s="475"/>
      <c r="D13" s="478"/>
      <c r="E13" s="478"/>
      <c r="F13" s="100" t="s">
        <v>235</v>
      </c>
      <c r="G13" s="92"/>
      <c r="H13" s="293"/>
    </row>
    <row r="14" spans="1:8" ht="21.75" customHeight="1">
      <c r="A14" s="476"/>
      <c r="B14" s="459"/>
      <c r="C14" s="459"/>
      <c r="D14" s="459"/>
      <c r="E14" s="459"/>
      <c r="F14" s="459"/>
      <c r="G14" s="459"/>
      <c r="H14" s="459"/>
    </row>
    <row r="15" spans="1:8" ht="15">
      <c r="A15" s="294"/>
      <c r="B15" s="101" t="s">
        <v>238</v>
      </c>
      <c r="C15" s="472"/>
      <c r="D15" s="473"/>
      <c r="E15" s="473"/>
      <c r="F15" s="485"/>
      <c r="G15" s="459"/>
      <c r="H15" s="459"/>
    </row>
    <row r="16" spans="1:8" ht="15">
      <c r="A16" s="458"/>
      <c r="B16" s="459"/>
      <c r="C16" s="459"/>
      <c r="D16" s="459"/>
      <c r="E16" s="459"/>
      <c r="F16" s="459"/>
      <c r="G16" s="459"/>
      <c r="H16" s="459"/>
    </row>
    <row r="17" spans="1:8" ht="15">
      <c r="A17" s="104"/>
      <c r="B17" s="102" t="s">
        <v>239</v>
      </c>
      <c r="C17" s="471"/>
      <c r="D17" s="464"/>
      <c r="E17" s="464"/>
      <c r="F17" s="102" t="s">
        <v>240</v>
      </c>
      <c r="G17" s="93"/>
      <c r="H17" s="133"/>
    </row>
    <row r="18" spans="1:8" ht="12" customHeight="1">
      <c r="A18" s="470"/>
      <c r="B18" s="459"/>
      <c r="C18" s="459"/>
      <c r="D18" s="459"/>
      <c r="E18" s="459"/>
      <c r="F18" s="459"/>
      <c r="G18" s="459"/>
      <c r="H18" s="459"/>
    </row>
    <row r="19" spans="1:8" s="289" customFormat="1" ht="15.75" customHeight="1">
      <c r="A19" s="294"/>
      <c r="B19" s="101" t="s">
        <v>291</v>
      </c>
      <c r="C19" s="89"/>
      <c r="D19" s="464"/>
      <c r="E19" s="465"/>
      <c r="F19" s="465"/>
      <c r="G19" s="459"/>
      <c r="H19" s="459"/>
    </row>
    <row r="20" spans="1:8" ht="25.5" customHeight="1">
      <c r="A20" s="101"/>
      <c r="B20" s="101" t="s">
        <v>241</v>
      </c>
      <c r="C20" s="466"/>
      <c r="D20" s="467"/>
      <c r="E20" s="459"/>
      <c r="F20" s="459"/>
      <c r="G20" s="459"/>
      <c r="H20" s="459"/>
    </row>
    <row r="21" spans="1:8" ht="19.5" customHeight="1">
      <c r="A21" s="101"/>
      <c r="B21" s="101" t="s">
        <v>242</v>
      </c>
      <c r="C21" s="468"/>
      <c r="D21" s="469"/>
      <c r="E21" s="459"/>
      <c r="F21" s="459"/>
      <c r="G21" s="459"/>
      <c r="H21" s="459"/>
    </row>
    <row r="22" spans="1:8" ht="19.5" customHeight="1">
      <c r="A22" s="101"/>
      <c r="B22" s="101" t="s">
        <v>243</v>
      </c>
      <c r="C22" s="468"/>
      <c r="D22" s="469"/>
      <c r="E22" s="459"/>
      <c r="F22" s="459"/>
      <c r="G22" s="459"/>
      <c r="H22" s="459"/>
    </row>
    <row r="23" spans="1:8" ht="19.5" customHeight="1">
      <c r="A23" s="101"/>
      <c r="B23" s="101" t="s">
        <v>274</v>
      </c>
      <c r="C23" s="499"/>
      <c r="D23" s="500"/>
      <c r="E23" s="501"/>
      <c r="F23" s="89"/>
      <c r="G23" s="89"/>
      <c r="H23" s="89"/>
    </row>
    <row r="24" spans="1:8" ht="19.5" customHeight="1">
      <c r="A24" s="101"/>
      <c r="B24" s="101" t="s">
        <v>244</v>
      </c>
      <c r="C24" s="511"/>
      <c r="D24" s="489"/>
      <c r="E24" s="459"/>
      <c r="F24" s="459"/>
      <c r="G24" s="459"/>
      <c r="H24" s="459"/>
    </row>
    <row r="25" spans="1:8" ht="19.5" customHeight="1">
      <c r="A25" s="103"/>
      <c r="B25" s="103" t="s">
        <v>245</v>
      </c>
      <c r="C25" s="488"/>
      <c r="D25" s="489"/>
      <c r="E25" s="104" t="s">
        <v>246</v>
      </c>
      <c r="F25" s="510"/>
      <c r="G25" s="510"/>
      <c r="H25" s="133"/>
    </row>
    <row r="26" spans="1:8" ht="19.5" customHeight="1">
      <c r="A26" s="103"/>
      <c r="B26" s="103"/>
      <c r="C26" s="390"/>
      <c r="D26" s="391"/>
      <c r="E26" s="104"/>
      <c r="F26" s="392"/>
      <c r="G26" s="392"/>
      <c r="H26" s="133"/>
    </row>
    <row r="27" spans="1:8" ht="12" customHeight="1">
      <c r="A27" s="487"/>
      <c r="B27" s="459"/>
      <c r="C27" s="459"/>
      <c r="D27" s="459"/>
      <c r="E27" s="459"/>
      <c r="F27" s="459"/>
      <c r="G27" s="459"/>
      <c r="H27" s="459"/>
    </row>
    <row r="28" spans="1:8" ht="17.25" customHeight="1">
      <c r="A28" s="486" t="s">
        <v>252</v>
      </c>
      <c r="B28" s="470"/>
      <c r="C28" s="470"/>
      <c r="D28" s="470"/>
      <c r="E28" s="470"/>
      <c r="F28" s="470"/>
      <c r="G28" s="470"/>
      <c r="H28" s="133"/>
    </row>
    <row r="29" spans="1:8" ht="17.25" customHeight="1">
      <c r="A29" s="486" t="s">
        <v>289</v>
      </c>
      <c r="B29" s="459"/>
      <c r="C29" s="459"/>
      <c r="D29" s="459"/>
      <c r="E29" s="94"/>
      <c r="F29" s="470" t="s">
        <v>249</v>
      </c>
      <c r="G29" s="470"/>
      <c r="H29" s="133"/>
    </row>
    <row r="30" spans="1:8" ht="17.25" customHeight="1">
      <c r="A30" s="509" t="s">
        <v>250</v>
      </c>
      <c r="B30" s="470"/>
      <c r="C30" s="470"/>
      <c r="D30" s="470"/>
      <c r="E30" s="470"/>
      <c r="F30" s="470"/>
      <c r="G30" s="470"/>
      <c r="H30" s="133"/>
    </row>
    <row r="31" spans="1:8" ht="12.75" customHeight="1">
      <c r="A31" s="495"/>
      <c r="B31" s="459"/>
      <c r="C31" s="459"/>
      <c r="D31" s="459"/>
      <c r="E31" s="459"/>
      <c r="F31" s="459"/>
      <c r="G31" s="459"/>
      <c r="H31" s="459"/>
    </row>
    <row r="32" spans="1:8" ht="17.25" customHeight="1">
      <c r="A32" s="470" t="s">
        <v>288</v>
      </c>
      <c r="B32" s="470"/>
      <c r="C32" s="470"/>
      <c r="D32" s="470"/>
      <c r="E32" s="470"/>
      <c r="F32" s="470"/>
      <c r="G32" s="470"/>
      <c r="H32" s="133"/>
    </row>
    <row r="33" spans="1:8" ht="17.25" customHeight="1">
      <c r="A33" s="498" t="s">
        <v>247</v>
      </c>
      <c r="B33" s="498"/>
      <c r="C33" s="498"/>
      <c r="D33" s="498"/>
      <c r="E33" s="498"/>
      <c r="F33" s="498"/>
      <c r="G33" s="498"/>
      <c r="H33" s="133"/>
    </row>
    <row r="34" spans="1:8" ht="18" customHeight="1">
      <c r="A34" s="102" t="s">
        <v>248</v>
      </c>
      <c r="B34" s="95"/>
      <c r="C34" s="497"/>
      <c r="D34" s="497"/>
      <c r="E34" s="497"/>
      <c r="F34" s="497"/>
      <c r="G34" s="497"/>
      <c r="H34" s="133"/>
    </row>
    <row r="35" spans="1:8" ht="12" customHeight="1">
      <c r="A35" s="496"/>
      <c r="B35" s="459"/>
      <c r="C35" s="459"/>
      <c r="D35" s="459"/>
      <c r="E35" s="459"/>
      <c r="F35" s="459"/>
      <c r="G35" s="459"/>
      <c r="H35" s="133"/>
    </row>
    <row r="36" spans="1:8" ht="19.5" customHeight="1">
      <c r="A36" s="295"/>
      <c r="B36" s="496" t="s">
        <v>301</v>
      </c>
      <c r="C36" s="496"/>
      <c r="D36" s="496"/>
      <c r="E36" s="506"/>
      <c r="F36" s="96"/>
      <c r="G36" s="160"/>
      <c r="H36" s="133"/>
    </row>
    <row r="37" spans="1:8" ht="20.25" customHeight="1">
      <c r="A37" s="504" t="s">
        <v>251</v>
      </c>
      <c r="B37" s="505"/>
      <c r="C37" s="505"/>
      <c r="D37" s="505"/>
      <c r="E37" s="505"/>
      <c r="F37" s="505"/>
      <c r="G37" s="505"/>
      <c r="H37" s="505"/>
    </row>
    <row r="38" spans="1:8" ht="12.75">
      <c r="A38" s="505"/>
      <c r="B38" s="505"/>
      <c r="C38" s="505"/>
      <c r="D38" s="505"/>
      <c r="E38" s="505"/>
      <c r="F38" s="505"/>
      <c r="G38" s="505"/>
      <c r="H38" s="505"/>
    </row>
    <row r="39" spans="1:8" ht="20.25" customHeight="1">
      <c r="A39" s="507" t="s">
        <v>253</v>
      </c>
      <c r="B39" s="508"/>
      <c r="C39" s="508"/>
      <c r="D39" s="508"/>
      <c r="E39" s="508"/>
      <c r="F39" s="502"/>
      <c r="G39" s="502"/>
      <c r="H39" s="133"/>
    </row>
    <row r="40" spans="1:8" ht="15">
      <c r="A40" s="101"/>
      <c r="B40" s="296"/>
      <c r="C40" s="296"/>
      <c r="D40" s="296"/>
      <c r="E40" s="296"/>
      <c r="F40" s="393"/>
      <c r="G40" s="393"/>
      <c r="H40" s="133"/>
    </row>
    <row r="41" spans="1:8" ht="12.75">
      <c r="A41" s="503"/>
      <c r="B41" s="459"/>
      <c r="C41" s="459"/>
      <c r="D41" s="459"/>
      <c r="E41" s="459"/>
      <c r="F41" s="459"/>
      <c r="G41" s="459"/>
      <c r="H41" s="459"/>
    </row>
    <row r="42" spans="1:8" ht="12.75">
      <c r="A42" s="460" t="s">
        <v>287</v>
      </c>
      <c r="B42" s="461"/>
      <c r="C42" s="461"/>
      <c r="D42" s="461"/>
      <c r="E42" s="461"/>
      <c r="F42" s="461"/>
      <c r="G42" s="461"/>
      <c r="H42" s="133"/>
    </row>
    <row r="43" spans="1:8" ht="15">
      <c r="A43" s="462" t="s">
        <v>372</v>
      </c>
      <c r="B43" s="463"/>
      <c r="C43" s="463"/>
      <c r="D43" s="463"/>
      <c r="E43" s="463"/>
      <c r="F43" s="463"/>
      <c r="G43" s="463"/>
      <c r="H43" s="133"/>
    </row>
    <row r="44" spans="1:3" ht="12.75">
      <c r="A44" s="278"/>
      <c r="B44" s="278"/>
      <c r="C44" s="278"/>
    </row>
    <row r="45" spans="1:3" ht="12.75">
      <c r="A45" s="278"/>
      <c r="B45" s="278"/>
      <c r="C45" s="278"/>
    </row>
    <row r="46" spans="1:3" ht="12.75">
      <c r="A46" s="278"/>
      <c r="B46" s="278"/>
      <c r="C46" s="278"/>
    </row>
    <row r="47" spans="1:3" ht="12.75">
      <c r="A47" s="278"/>
      <c r="B47" s="278"/>
      <c r="C47" s="278"/>
    </row>
  </sheetData>
  <sheetProtection password="C995" sheet="1" objects="1" scenarios="1"/>
  <mergeCells count="48">
    <mergeCell ref="F39:G39"/>
    <mergeCell ref="A41:H41"/>
    <mergeCell ref="A37:H38"/>
    <mergeCell ref="B36:E36"/>
    <mergeCell ref="A39:E39"/>
    <mergeCell ref="E20:H20"/>
    <mergeCell ref="E21:H21"/>
    <mergeCell ref="A30:G30"/>
    <mergeCell ref="F25:G25"/>
    <mergeCell ref="C24:D24"/>
    <mergeCell ref="A3:H4"/>
    <mergeCell ref="A5:F6"/>
    <mergeCell ref="E2:F2"/>
    <mergeCell ref="A1:C1"/>
    <mergeCell ref="A31:H31"/>
    <mergeCell ref="A35:G35"/>
    <mergeCell ref="C34:G34"/>
    <mergeCell ref="A32:G32"/>
    <mergeCell ref="A33:G33"/>
    <mergeCell ref="C23:E23"/>
    <mergeCell ref="A8:D9"/>
    <mergeCell ref="E8:E9"/>
    <mergeCell ref="F15:H15"/>
    <mergeCell ref="A29:D29"/>
    <mergeCell ref="F29:G29"/>
    <mergeCell ref="E22:H22"/>
    <mergeCell ref="E24:H24"/>
    <mergeCell ref="A27:H27"/>
    <mergeCell ref="C25:D25"/>
    <mergeCell ref="A28:G28"/>
    <mergeCell ref="C15:E15"/>
    <mergeCell ref="F11:H11"/>
    <mergeCell ref="A12:H12"/>
    <mergeCell ref="A14:H14"/>
    <mergeCell ref="C11:E11"/>
    <mergeCell ref="D13:E13"/>
    <mergeCell ref="A11:B11"/>
    <mergeCell ref="A13:C13"/>
    <mergeCell ref="A16:H16"/>
    <mergeCell ref="A42:G42"/>
    <mergeCell ref="A43:G43"/>
    <mergeCell ref="D19:F19"/>
    <mergeCell ref="C20:D20"/>
    <mergeCell ref="C21:D21"/>
    <mergeCell ref="C22:D22"/>
    <mergeCell ref="G19:H19"/>
    <mergeCell ref="A18:H18"/>
    <mergeCell ref="C17:E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00390625" style="275" customWidth="1"/>
    <col min="2" max="2" width="3.00390625" style="275" bestFit="1" customWidth="1"/>
    <col min="3" max="3" width="25.57421875" style="275" customWidth="1"/>
    <col min="4" max="4" width="18.00390625" style="275" customWidth="1"/>
    <col min="5" max="5" width="2.00390625" style="275" bestFit="1" customWidth="1"/>
    <col min="6" max="6" width="15.57421875" style="269" customWidth="1"/>
    <col min="7" max="7" width="2.00390625" style="269" customWidth="1"/>
    <col min="8" max="8" width="15.57421875" style="269" customWidth="1"/>
    <col min="9" max="16384" width="9.140625" style="275" customWidth="1"/>
  </cols>
  <sheetData>
    <row r="1" spans="1:9" s="374" customFormat="1" ht="11.25">
      <c r="A1" s="513">
        <f>'Scheda Anagraf.'!A1:H1</f>
      </c>
      <c r="B1" s="513"/>
      <c r="C1" s="513"/>
      <c r="D1" s="513"/>
      <c r="E1" s="513"/>
      <c r="F1" s="513"/>
      <c r="G1" s="435"/>
      <c r="H1" s="373">
        <f>'Scheda Anagraf.'!G1</f>
      </c>
      <c r="I1" s="445"/>
    </row>
    <row r="2" spans="1:9" ht="15">
      <c r="A2" s="514"/>
      <c r="B2" s="515"/>
      <c r="C2" s="515"/>
      <c r="D2" s="124"/>
      <c r="E2" s="124"/>
      <c r="F2" s="265"/>
      <c r="G2" s="265"/>
      <c r="H2" s="265"/>
      <c r="I2" s="269"/>
    </row>
    <row r="3" spans="1:9" s="427" customFormat="1" ht="18.75" customHeight="1">
      <c r="A3" s="425" t="s">
        <v>377</v>
      </c>
      <c r="B3" s="522" t="s">
        <v>382</v>
      </c>
      <c r="C3" s="522"/>
      <c r="D3" s="522"/>
      <c r="E3" s="426"/>
      <c r="F3" s="428" t="s">
        <v>383</v>
      </c>
      <c r="G3" s="426"/>
      <c r="H3" s="454" t="str">
        <f>"31.12."</f>
        <v>31.12.</v>
      </c>
      <c r="I3" s="446"/>
    </row>
    <row r="4" spans="1:53" s="278" customFormat="1" ht="8.25" customHeight="1">
      <c r="A4" s="276"/>
      <c r="B4" s="266"/>
      <c r="C4" s="266"/>
      <c r="D4" s="266"/>
      <c r="E4" s="266"/>
      <c r="F4" s="266"/>
      <c r="G4" s="266"/>
      <c r="H4" s="277"/>
      <c r="I4" s="269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</row>
    <row r="5" spans="1:53" s="278" customFormat="1" ht="12" customHeight="1">
      <c r="A5" s="146"/>
      <c r="B5" s="115"/>
      <c r="C5" s="115"/>
      <c r="D5" s="115"/>
      <c r="E5" s="115"/>
      <c r="F5" s="114" t="s">
        <v>131</v>
      </c>
      <c r="G5" s="115"/>
      <c r="H5" s="114" t="s">
        <v>132</v>
      </c>
      <c r="I5" s="269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</row>
    <row r="6" spans="1:53" s="278" customFormat="1" ht="12.75">
      <c r="A6" s="279"/>
      <c r="B6" s="190"/>
      <c r="C6" s="190"/>
      <c r="D6" s="270"/>
      <c r="E6" s="270"/>
      <c r="F6" s="116" t="s">
        <v>107</v>
      </c>
      <c r="G6" s="116"/>
      <c r="H6" s="117" t="s">
        <v>107</v>
      </c>
      <c r="I6" s="269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</row>
    <row r="7" spans="1:9" ht="13.5" customHeight="1">
      <c r="A7" s="134"/>
      <c r="B7" s="133"/>
      <c r="C7" s="133"/>
      <c r="D7" s="270"/>
      <c r="E7" s="271"/>
      <c r="F7" s="452" t="str">
        <f>"01/01/"</f>
        <v>01/01/</v>
      </c>
      <c r="G7" s="116"/>
      <c r="H7" s="453" t="str">
        <f>"31/12/"</f>
        <v>31/12/</v>
      </c>
      <c r="I7" s="269"/>
    </row>
    <row r="8" spans="1:9" ht="6.75" customHeight="1" thickBot="1">
      <c r="A8" s="146"/>
      <c r="B8" s="123"/>
      <c r="C8" s="147" t="s">
        <v>99</v>
      </c>
      <c r="D8" s="166"/>
      <c r="E8" s="166"/>
      <c r="F8" s="68"/>
      <c r="G8" s="267"/>
      <c r="H8" s="161"/>
      <c r="I8" s="269"/>
    </row>
    <row r="9" spans="1:9" ht="15" customHeight="1" thickBot="1">
      <c r="A9" s="118" t="s">
        <v>316</v>
      </c>
      <c r="B9" s="119"/>
      <c r="C9" s="120" t="s">
        <v>366</v>
      </c>
      <c r="D9" s="121"/>
      <c r="E9" s="119" t="s">
        <v>98</v>
      </c>
      <c r="F9" s="106"/>
      <c r="G9" s="410" t="s">
        <v>98</v>
      </c>
      <c r="H9" s="447"/>
      <c r="I9" s="269"/>
    </row>
    <row r="10" spans="1:9" ht="15.75" customHeight="1">
      <c r="A10" s="122" t="s">
        <v>317</v>
      </c>
      <c r="B10" s="123" t="s">
        <v>99</v>
      </c>
      <c r="C10" s="512" t="s">
        <v>375</v>
      </c>
      <c r="D10" s="512"/>
      <c r="E10" s="512"/>
      <c r="F10" s="512"/>
      <c r="G10" s="158"/>
      <c r="H10" s="159"/>
      <c r="I10" s="269"/>
    </row>
    <row r="11" spans="1:9" ht="16.5" customHeight="1">
      <c r="A11" s="125"/>
      <c r="B11" s="126"/>
      <c r="C11" s="127" t="s">
        <v>109</v>
      </c>
      <c r="D11" s="127" t="s">
        <v>376</v>
      </c>
      <c r="E11" s="162"/>
      <c r="F11" s="160"/>
      <c r="G11" s="68"/>
      <c r="H11" s="437"/>
      <c r="I11" s="269"/>
    </row>
    <row r="12" spans="1:9" ht="12.75">
      <c r="A12" s="125"/>
      <c r="B12" s="280" t="s">
        <v>100</v>
      </c>
      <c r="C12" s="107"/>
      <c r="D12" s="332"/>
      <c r="E12" s="156" t="s">
        <v>98</v>
      </c>
      <c r="F12" s="439"/>
      <c r="G12" s="156" t="s">
        <v>98</v>
      </c>
      <c r="H12" s="439"/>
      <c r="I12" s="269"/>
    </row>
    <row r="13" spans="1:9" ht="12.75">
      <c r="A13" s="125"/>
      <c r="B13" s="281" t="s">
        <v>101</v>
      </c>
      <c r="C13" s="110"/>
      <c r="D13" s="333"/>
      <c r="E13" s="156" t="s">
        <v>98</v>
      </c>
      <c r="F13" s="335"/>
      <c r="G13" s="156" t="s">
        <v>98</v>
      </c>
      <c r="H13" s="335"/>
      <c r="I13" s="269"/>
    </row>
    <row r="14" spans="1:9" ht="12.75">
      <c r="A14" s="125"/>
      <c r="B14" s="281" t="s">
        <v>102</v>
      </c>
      <c r="C14" s="110"/>
      <c r="D14" s="333"/>
      <c r="E14" s="156" t="s">
        <v>98</v>
      </c>
      <c r="F14" s="335"/>
      <c r="G14" s="156" t="s">
        <v>98</v>
      </c>
      <c r="H14" s="335"/>
      <c r="I14" s="269"/>
    </row>
    <row r="15" spans="1:9" ht="12.75">
      <c r="A15" s="134"/>
      <c r="B15" s="281" t="s">
        <v>103</v>
      </c>
      <c r="C15" s="111"/>
      <c r="D15" s="168"/>
      <c r="E15" s="156" t="s">
        <v>98</v>
      </c>
      <c r="F15" s="335"/>
      <c r="G15" s="156" t="s">
        <v>98</v>
      </c>
      <c r="H15" s="335"/>
      <c r="I15" s="269"/>
    </row>
    <row r="16" spans="1:9" ht="12.75">
      <c r="A16" s="134"/>
      <c r="B16" s="281" t="s">
        <v>104</v>
      </c>
      <c r="C16" s="111"/>
      <c r="D16" s="168"/>
      <c r="E16" s="156" t="s">
        <v>98</v>
      </c>
      <c r="F16" s="335"/>
      <c r="G16" s="156" t="s">
        <v>98</v>
      </c>
      <c r="H16" s="335"/>
      <c r="I16" s="269"/>
    </row>
    <row r="17" spans="1:9" ht="12.75">
      <c r="A17" s="134"/>
      <c r="B17" s="281" t="s">
        <v>105</v>
      </c>
      <c r="C17" s="111"/>
      <c r="D17" s="168"/>
      <c r="E17" s="156" t="s">
        <v>98</v>
      </c>
      <c r="F17" s="335"/>
      <c r="G17" s="156" t="s">
        <v>98</v>
      </c>
      <c r="H17" s="335"/>
      <c r="I17" s="269"/>
    </row>
    <row r="18" spans="1:9" ht="12.75">
      <c r="A18" s="134"/>
      <c r="B18" s="282" t="s">
        <v>106</v>
      </c>
      <c r="C18" s="422"/>
      <c r="D18" s="423"/>
      <c r="E18" s="156" t="s">
        <v>98</v>
      </c>
      <c r="F18" s="335"/>
      <c r="G18" s="156" t="s">
        <v>98</v>
      </c>
      <c r="H18" s="335"/>
      <c r="I18" s="269"/>
    </row>
    <row r="19" spans="1:9" ht="12.75">
      <c r="A19" s="134"/>
      <c r="B19" s="281" t="s">
        <v>110</v>
      </c>
      <c r="C19" s="422"/>
      <c r="D19" s="423"/>
      <c r="E19" s="156" t="s">
        <v>98</v>
      </c>
      <c r="F19" s="335"/>
      <c r="G19" s="156" t="s">
        <v>98</v>
      </c>
      <c r="H19" s="335"/>
      <c r="I19" s="269"/>
    </row>
    <row r="20" spans="1:11" ht="12.75" customHeight="1" thickBot="1">
      <c r="A20" s="134"/>
      <c r="B20" s="281" t="s">
        <v>117</v>
      </c>
      <c r="C20" s="285" t="s">
        <v>276</v>
      </c>
      <c r="D20" s="171"/>
      <c r="E20" s="156" t="s">
        <v>98</v>
      </c>
      <c r="F20" s="440"/>
      <c r="G20" s="156" t="s">
        <v>98</v>
      </c>
      <c r="H20" s="440"/>
      <c r="I20" s="269"/>
      <c r="K20" s="444"/>
    </row>
    <row r="21" spans="1:9" ht="15" customHeight="1" thickBot="1">
      <c r="A21" s="224"/>
      <c r="B21" s="130"/>
      <c r="C21" s="130"/>
      <c r="D21" s="128" t="s">
        <v>358</v>
      </c>
      <c r="E21" s="413" t="s">
        <v>98</v>
      </c>
      <c r="F21" s="155">
        <f>SUM(F12:F20)</f>
        <v>0</v>
      </c>
      <c r="G21" s="410" t="s">
        <v>98</v>
      </c>
      <c r="H21" s="448">
        <f>SUM(H12:H20)</f>
        <v>0</v>
      </c>
      <c r="I21" s="269"/>
    </row>
    <row r="22" spans="1:9" ht="15.75" customHeight="1">
      <c r="A22" s="415" t="s">
        <v>318</v>
      </c>
      <c r="B22" s="416"/>
      <c r="C22" s="417" t="s">
        <v>381</v>
      </c>
      <c r="D22" s="418"/>
      <c r="E22" s="123"/>
      <c r="F22" s="414"/>
      <c r="G22" s="123"/>
      <c r="H22" s="436"/>
      <c r="I22" s="269"/>
    </row>
    <row r="23" spans="1:9" ht="12" customHeight="1">
      <c r="A23" s="125"/>
      <c r="B23" s="126"/>
      <c r="C23" s="127" t="s">
        <v>378</v>
      </c>
      <c r="D23" s="127" t="s">
        <v>379</v>
      </c>
      <c r="E23" s="162"/>
      <c r="F23" s="160"/>
      <c r="G23" s="68"/>
      <c r="H23" s="437"/>
      <c r="I23" s="269"/>
    </row>
    <row r="24" spans="1:9" ht="12.75">
      <c r="A24" s="125"/>
      <c r="B24" s="280" t="s">
        <v>100</v>
      </c>
      <c r="C24" s="107"/>
      <c r="D24" s="332"/>
      <c r="E24" s="156" t="s">
        <v>98</v>
      </c>
      <c r="F24" s="108"/>
      <c r="G24" s="156" t="s">
        <v>98</v>
      </c>
      <c r="H24" s="109"/>
      <c r="I24" s="269"/>
    </row>
    <row r="25" spans="1:9" ht="12.75">
      <c r="A25" s="125"/>
      <c r="B25" s="281" t="s">
        <v>101</v>
      </c>
      <c r="C25" s="110"/>
      <c r="D25" s="333"/>
      <c r="E25" s="156" t="s">
        <v>98</v>
      </c>
      <c r="F25" s="335"/>
      <c r="G25" s="156" t="s">
        <v>98</v>
      </c>
      <c r="H25" s="335"/>
      <c r="I25" s="269"/>
    </row>
    <row r="26" spans="1:9" ht="13.5" thickBot="1">
      <c r="A26" s="125"/>
      <c r="B26" s="283" t="s">
        <v>102</v>
      </c>
      <c r="C26" s="420"/>
      <c r="D26" s="421"/>
      <c r="E26" s="156" t="s">
        <v>98</v>
      </c>
      <c r="F26" s="334"/>
      <c r="G26" s="156" t="s">
        <v>98</v>
      </c>
      <c r="H26" s="336"/>
      <c r="I26" s="269"/>
    </row>
    <row r="27" spans="1:9" ht="15" customHeight="1" thickBot="1">
      <c r="A27" s="419"/>
      <c r="B27" s="130"/>
      <c r="C27" s="130"/>
      <c r="D27" s="128" t="s">
        <v>380</v>
      </c>
      <c r="E27" s="413" t="s">
        <v>98</v>
      </c>
      <c r="F27" s="155">
        <f>SUM(F24:F26)</f>
        <v>0</v>
      </c>
      <c r="G27" s="410" t="s">
        <v>98</v>
      </c>
      <c r="H27" s="448">
        <f>SUM(H24:H26)</f>
        <v>0</v>
      </c>
      <c r="I27" s="269"/>
    </row>
    <row r="28" spans="1:9" ht="13.5" thickBot="1">
      <c r="A28" s="134"/>
      <c r="B28" s="133"/>
      <c r="C28" s="133"/>
      <c r="D28" s="141"/>
      <c r="E28" s="123"/>
      <c r="F28" s="284"/>
      <c r="G28" s="123"/>
      <c r="H28" s="411"/>
      <c r="I28" s="269"/>
    </row>
    <row r="29" spans="1:9" ht="15" customHeight="1" thickBot="1">
      <c r="A29" s="129" t="s">
        <v>377</v>
      </c>
      <c r="B29" s="130"/>
      <c r="C29" s="519" t="s">
        <v>399</v>
      </c>
      <c r="D29" s="519"/>
      <c r="E29" s="119" t="s">
        <v>98</v>
      </c>
      <c r="F29" s="155">
        <f>SUM(F9+F21-F27)</f>
        <v>0</v>
      </c>
      <c r="G29" s="156" t="s">
        <v>98</v>
      </c>
      <c r="H29" s="448">
        <f>SUM(H9+H21-H27)</f>
        <v>0</v>
      </c>
      <c r="I29" s="269"/>
    </row>
    <row r="30" spans="1:9" ht="15" customHeight="1">
      <c r="A30" s="132" t="s">
        <v>319</v>
      </c>
      <c r="B30" s="133"/>
      <c r="C30" s="518" t="s">
        <v>119</v>
      </c>
      <c r="D30" s="518"/>
      <c r="E30" s="147"/>
      <c r="F30" s="164"/>
      <c r="G30" s="165"/>
      <c r="H30" s="163"/>
      <c r="I30" s="269"/>
    </row>
    <row r="31" spans="1:9" ht="12" customHeight="1">
      <c r="A31" s="134"/>
      <c r="B31" s="133"/>
      <c r="C31" s="520" t="s">
        <v>111</v>
      </c>
      <c r="D31" s="135" t="s">
        <v>112</v>
      </c>
      <c r="E31" s="272"/>
      <c r="F31" s="166"/>
      <c r="G31" s="166"/>
      <c r="H31" s="167"/>
      <c r="I31" s="269"/>
    </row>
    <row r="32" spans="1:8" ht="11.25" customHeight="1">
      <c r="A32" s="134"/>
      <c r="B32" s="133"/>
      <c r="C32" s="521"/>
      <c r="D32" s="135" t="s">
        <v>113</v>
      </c>
      <c r="E32" s="147"/>
      <c r="F32" s="166"/>
      <c r="G32" s="166"/>
      <c r="H32" s="167"/>
    </row>
    <row r="33" spans="1:8" ht="12.75">
      <c r="A33" s="134"/>
      <c r="B33" s="142" t="s">
        <v>100</v>
      </c>
      <c r="C33" s="337"/>
      <c r="D33" s="169"/>
      <c r="E33" s="268" t="s">
        <v>98</v>
      </c>
      <c r="F33" s="87"/>
      <c r="G33" s="268" t="s">
        <v>98</v>
      </c>
      <c r="H33" s="87"/>
    </row>
    <row r="34" spans="1:8" ht="12.75">
      <c r="A34" s="134"/>
      <c r="B34" s="150" t="s">
        <v>101</v>
      </c>
      <c r="C34" s="338"/>
      <c r="D34" s="170"/>
      <c r="E34" s="268" t="s">
        <v>98</v>
      </c>
      <c r="F34" s="112"/>
      <c r="G34" s="268" t="s">
        <v>98</v>
      </c>
      <c r="H34" s="112"/>
    </row>
    <row r="35" spans="1:8" ht="12.75">
      <c r="A35" s="134"/>
      <c r="B35" s="150" t="s">
        <v>102</v>
      </c>
      <c r="C35" s="338"/>
      <c r="D35" s="170"/>
      <c r="E35" s="268" t="s">
        <v>98</v>
      </c>
      <c r="F35" s="112"/>
      <c r="G35" s="268" t="s">
        <v>98</v>
      </c>
      <c r="H35" s="112"/>
    </row>
    <row r="36" spans="1:8" ht="12.75">
      <c r="A36" s="134"/>
      <c r="B36" s="150" t="s">
        <v>103</v>
      </c>
      <c r="C36" s="338"/>
      <c r="D36" s="170"/>
      <c r="E36" s="268" t="s">
        <v>98</v>
      </c>
      <c r="F36" s="112"/>
      <c r="G36" s="268" t="s">
        <v>98</v>
      </c>
      <c r="H36" s="112"/>
    </row>
    <row r="37" spans="1:8" ht="12.75">
      <c r="A37" s="134"/>
      <c r="B37" s="150" t="s">
        <v>104</v>
      </c>
      <c r="C37" s="338"/>
      <c r="D37" s="170"/>
      <c r="E37" s="268" t="s">
        <v>98</v>
      </c>
      <c r="F37" s="112"/>
      <c r="G37" s="268" t="s">
        <v>98</v>
      </c>
      <c r="H37" s="112"/>
    </row>
    <row r="38" spans="1:8" ht="12.75">
      <c r="A38" s="134"/>
      <c r="B38" s="150" t="s">
        <v>105</v>
      </c>
      <c r="C38" s="338"/>
      <c r="D38" s="170"/>
      <c r="E38" s="268" t="s">
        <v>98</v>
      </c>
      <c r="F38" s="112"/>
      <c r="G38" s="268" t="s">
        <v>98</v>
      </c>
      <c r="H38" s="112"/>
    </row>
    <row r="39" spans="1:8" ht="13.5" thickBot="1">
      <c r="A39" s="134"/>
      <c r="B39" s="143" t="s">
        <v>106</v>
      </c>
      <c r="C39" s="339"/>
      <c r="D39" s="171"/>
      <c r="E39" s="268" t="s">
        <v>98</v>
      </c>
      <c r="F39" s="113"/>
      <c r="G39" s="268" t="s">
        <v>98</v>
      </c>
      <c r="H39" s="113"/>
    </row>
    <row r="40" spans="1:8" ht="15" customHeight="1" thickBot="1">
      <c r="A40" s="136"/>
      <c r="B40" s="137"/>
      <c r="C40" s="138"/>
      <c r="D40" s="128" t="s">
        <v>359</v>
      </c>
      <c r="E40" s="273" t="s">
        <v>98</v>
      </c>
      <c r="F40" s="157">
        <f>SUM(F33:F39)</f>
        <v>0</v>
      </c>
      <c r="G40" s="409" t="s">
        <v>98</v>
      </c>
      <c r="H40" s="157">
        <f>SUM(H33:H39)</f>
        <v>0</v>
      </c>
    </row>
    <row r="41" spans="1:8" ht="15" customHeight="1">
      <c r="A41" s="122" t="s">
        <v>320</v>
      </c>
      <c r="B41" s="139"/>
      <c r="C41" s="140" t="s">
        <v>115</v>
      </c>
      <c r="D41" s="141"/>
      <c r="E41" s="123"/>
      <c r="F41" s="166"/>
      <c r="G41" s="123"/>
      <c r="H41" s="167"/>
    </row>
    <row r="42" spans="1:8" ht="10.5" customHeight="1">
      <c r="A42" s="122"/>
      <c r="B42" s="139"/>
      <c r="C42" s="140"/>
      <c r="D42" s="141"/>
      <c r="E42" s="123"/>
      <c r="F42" s="166"/>
      <c r="G42" s="123"/>
      <c r="H42" s="167"/>
    </row>
    <row r="43" spans="1:8" ht="12.75">
      <c r="A43" s="122"/>
      <c r="B43" s="142" t="s">
        <v>100</v>
      </c>
      <c r="C43" s="523" t="s">
        <v>118</v>
      </c>
      <c r="D43" s="524"/>
      <c r="E43" s="135" t="s">
        <v>98</v>
      </c>
      <c r="F43" s="87"/>
      <c r="G43" s="135" t="s">
        <v>98</v>
      </c>
      <c r="H43" s="455">
        <f>F43-'Movim.Capitale4'!$C$36+'Movim.Capitale4'!$D$41</f>
        <v>0</v>
      </c>
    </row>
    <row r="44" spans="1:8" ht="13.5" thickBot="1">
      <c r="A44" s="122"/>
      <c r="B44" s="143" t="s">
        <v>101</v>
      </c>
      <c r="C44" s="144" t="s">
        <v>127</v>
      </c>
      <c r="D44" s="145"/>
      <c r="E44" s="135" t="s">
        <v>98</v>
      </c>
      <c r="F44" s="113"/>
      <c r="G44" s="135" t="s">
        <v>98</v>
      </c>
      <c r="H44" s="457">
        <f>F44-'Movim.Capitale4'!$C$37+'Movim.Capitale4'!$D$42</f>
        <v>0</v>
      </c>
    </row>
    <row r="45" spans="1:8" ht="15" customHeight="1" thickBot="1">
      <c r="A45" s="136"/>
      <c r="B45" s="137"/>
      <c r="C45" s="138"/>
      <c r="D45" s="128" t="s">
        <v>360</v>
      </c>
      <c r="E45" s="273" t="s">
        <v>98</v>
      </c>
      <c r="F45" s="157">
        <f>SUM(F43:F44)</f>
        <v>0</v>
      </c>
      <c r="G45" s="409" t="s">
        <v>98</v>
      </c>
      <c r="H45" s="157">
        <f>SUM(H43:H44)</f>
        <v>0</v>
      </c>
    </row>
    <row r="46" spans="1:8" ht="15">
      <c r="A46" s="122" t="s">
        <v>321</v>
      </c>
      <c r="B46" s="123" t="s">
        <v>99</v>
      </c>
      <c r="C46" s="124" t="s">
        <v>116</v>
      </c>
      <c r="D46" s="147"/>
      <c r="E46" s="133"/>
      <c r="F46" s="162"/>
      <c r="G46" s="133"/>
      <c r="H46" s="163"/>
    </row>
    <row r="47" spans="1:8" ht="10.5" customHeight="1">
      <c r="A47" s="122"/>
      <c r="B47" s="123"/>
      <c r="C47" s="124"/>
      <c r="D47" s="147"/>
      <c r="E47" s="133"/>
      <c r="F47" s="162"/>
      <c r="G47" s="133"/>
      <c r="H47" s="163"/>
    </row>
    <row r="48" spans="1:8" ht="12.75">
      <c r="A48" s="122"/>
      <c r="B48" s="142" t="s">
        <v>100</v>
      </c>
      <c r="C48" s="148" t="s">
        <v>200</v>
      </c>
      <c r="D48" s="149" t="s">
        <v>201</v>
      </c>
      <c r="E48" s="135" t="s">
        <v>98</v>
      </c>
      <c r="F48" s="87"/>
      <c r="G48" s="135" t="s">
        <v>98</v>
      </c>
      <c r="H48" s="455">
        <f>F48-'Movim.Capitale4'!$D$43+'Movim.Capitale4'!$C$33</f>
        <v>0</v>
      </c>
    </row>
    <row r="49" spans="1:8" ht="12.75" customHeight="1">
      <c r="A49" s="146"/>
      <c r="B49" s="150" t="s">
        <v>101</v>
      </c>
      <c r="C49" s="151" t="s">
        <v>404</v>
      </c>
      <c r="D49" s="152"/>
      <c r="E49" s="135" t="s">
        <v>98</v>
      </c>
      <c r="F49" s="112"/>
      <c r="G49" s="135" t="s">
        <v>98</v>
      </c>
      <c r="H49" s="456">
        <f>F49-'Movim.Capitale4'!$D$44+'Movim.Capitale4'!$C$34</f>
        <v>0</v>
      </c>
    </row>
    <row r="50" spans="1:8" ht="13.5" thickBot="1">
      <c r="A50" s="146"/>
      <c r="B50" s="143" t="s">
        <v>102</v>
      </c>
      <c r="C50" s="347" t="s">
        <v>405</v>
      </c>
      <c r="D50" s="348"/>
      <c r="E50" s="135" t="s">
        <v>98</v>
      </c>
      <c r="F50" s="113"/>
      <c r="G50" s="135" t="s">
        <v>98</v>
      </c>
      <c r="H50" s="457">
        <f>F50-'Movim.Capitale4'!$D$45+'Movim.Capitale4'!$C$35</f>
        <v>0</v>
      </c>
    </row>
    <row r="51" spans="1:8" ht="15" customHeight="1" thickBot="1">
      <c r="A51" s="136"/>
      <c r="B51" s="137"/>
      <c r="C51" s="138"/>
      <c r="D51" s="128" t="s">
        <v>361</v>
      </c>
      <c r="E51" s="273" t="s">
        <v>98</v>
      </c>
      <c r="F51" s="157">
        <f>SUM(F48:F50)</f>
        <v>0</v>
      </c>
      <c r="G51" s="135" t="s">
        <v>98</v>
      </c>
      <c r="H51" s="157">
        <f>SUM(H48:H50)</f>
        <v>0</v>
      </c>
    </row>
    <row r="52" spans="1:8" ht="15">
      <c r="A52" s="122" t="s">
        <v>322</v>
      </c>
      <c r="B52" s="139"/>
      <c r="C52" s="140" t="s">
        <v>254</v>
      </c>
      <c r="D52" s="141"/>
      <c r="E52" s="123"/>
      <c r="F52" s="166"/>
      <c r="G52" s="123"/>
      <c r="H52" s="167"/>
    </row>
    <row r="53" spans="1:8" ht="9.75" customHeight="1">
      <c r="A53" s="122"/>
      <c r="B53" s="139"/>
      <c r="C53" s="140"/>
      <c r="D53" s="141"/>
      <c r="E53" s="123"/>
      <c r="F53" s="166"/>
      <c r="G53" s="123"/>
      <c r="H53" s="167"/>
    </row>
    <row r="54" spans="1:8" ht="12.75">
      <c r="A54" s="122"/>
      <c r="B54" s="142" t="s">
        <v>100</v>
      </c>
      <c r="C54" s="263" t="s">
        <v>275</v>
      </c>
      <c r="D54" s="264"/>
      <c r="E54" s="135" t="s">
        <v>98</v>
      </c>
      <c r="F54" s="87"/>
      <c r="G54" s="135" t="s">
        <v>98</v>
      </c>
      <c r="H54" s="455">
        <f>F54+'Rend.Gestione2-3'!$C$116-'Rend.Gestione2-3'!$D$120</f>
        <v>0</v>
      </c>
    </row>
    <row r="55" spans="1:8" ht="13.5" thickBot="1">
      <c r="A55" s="122"/>
      <c r="B55" s="143" t="s">
        <v>101</v>
      </c>
      <c r="C55" s="144" t="s">
        <v>293</v>
      </c>
      <c r="D55" s="145"/>
      <c r="E55" s="135" t="s">
        <v>98</v>
      </c>
      <c r="F55" s="383"/>
      <c r="G55" s="135" t="s">
        <v>98</v>
      </c>
      <c r="H55" s="455">
        <f>F55+'Rend.Gestione2-3'!$C$117-'Rend.Gestione2-3'!$D$121</f>
        <v>0</v>
      </c>
    </row>
    <row r="56" spans="1:8" ht="13.5" thickBot="1">
      <c r="A56" s="136"/>
      <c r="B56" s="137"/>
      <c r="C56" s="138"/>
      <c r="D56" s="128" t="s">
        <v>362</v>
      </c>
      <c r="E56" s="273" t="s">
        <v>98</v>
      </c>
      <c r="F56" s="157">
        <f>F54+F55</f>
        <v>0</v>
      </c>
      <c r="G56" s="409" t="s">
        <v>98</v>
      </c>
      <c r="H56" s="157">
        <f>H54+H55</f>
        <v>0</v>
      </c>
    </row>
    <row r="57" spans="1:8" ht="10.5" customHeight="1" thickBot="1">
      <c r="A57" s="135"/>
      <c r="B57" s="261"/>
      <c r="C57" s="147"/>
      <c r="D57" s="141"/>
      <c r="E57" s="135"/>
      <c r="F57" s="262"/>
      <c r="G57" s="135"/>
      <c r="H57" s="262"/>
    </row>
    <row r="58" spans="1:8" ht="15" customHeight="1" thickBot="1">
      <c r="A58" s="286"/>
      <c r="B58" s="286"/>
      <c r="C58" s="516" t="s">
        <v>384</v>
      </c>
      <c r="D58" s="517"/>
      <c r="E58" s="123" t="s">
        <v>98</v>
      </c>
      <c r="F58" s="157">
        <f>SUM(F29+F40+F45-F51-F56)</f>
        <v>0</v>
      </c>
      <c r="G58" s="123" t="s">
        <v>98</v>
      </c>
      <c r="H58" s="157">
        <f>SUM(H29+H40+H45-H51-H56)</f>
        <v>0</v>
      </c>
    </row>
    <row r="59" spans="1:8" ht="5.25" customHeight="1">
      <c r="A59" s="286"/>
      <c r="B59" s="286"/>
      <c r="C59" s="259"/>
      <c r="D59" s="412"/>
      <c r="E59" s="123"/>
      <c r="F59" s="262"/>
      <c r="G59" s="123"/>
      <c r="H59" s="262"/>
    </row>
    <row r="60" spans="1:8" ht="12.75">
      <c r="A60" s="153" t="s">
        <v>365</v>
      </c>
      <c r="B60" s="160"/>
      <c r="C60" s="424" t="s">
        <v>367</v>
      </c>
      <c r="D60" s="141"/>
      <c r="E60" s="166"/>
      <c r="F60" s="166"/>
      <c r="G60" s="166"/>
      <c r="H60" s="275"/>
    </row>
    <row r="61" spans="1:8" ht="12.75">
      <c r="A61" s="153"/>
      <c r="B61" s="153"/>
      <c r="C61" s="398" t="s">
        <v>406</v>
      </c>
      <c r="D61" s="399"/>
      <c r="E61" s="399"/>
      <c r="F61" s="399"/>
      <c r="G61" s="399"/>
      <c r="H61" s="400"/>
    </row>
    <row r="62" spans="1:2" ht="12.75">
      <c r="A62" s="269"/>
      <c r="B62" s="269"/>
    </row>
    <row r="63" spans="1:2" ht="12.75">
      <c r="A63" s="269"/>
      <c r="B63" s="269"/>
    </row>
    <row r="64" spans="1:2" ht="12.75">
      <c r="A64" s="269"/>
      <c r="B64" s="269"/>
    </row>
    <row r="65" spans="1:2" ht="12.75">
      <c r="A65" s="269"/>
      <c r="B65" s="269"/>
    </row>
    <row r="66" spans="1:2" ht="12.75">
      <c r="A66" s="269"/>
      <c r="B66" s="269"/>
    </row>
    <row r="67" spans="1:2" ht="12.75">
      <c r="A67" s="269"/>
      <c r="B67" s="269"/>
    </row>
    <row r="68" spans="1:2" ht="12.75">
      <c r="A68" s="269"/>
      <c r="B68" s="269"/>
    </row>
    <row r="69" spans="1:2" ht="12.75">
      <c r="A69" s="269"/>
      <c r="B69" s="269"/>
    </row>
    <row r="70" spans="1:2" ht="12.75">
      <c r="A70" s="269"/>
      <c r="B70" s="269"/>
    </row>
    <row r="71" spans="1:2" ht="12.75">
      <c r="A71" s="269"/>
      <c r="B71" s="269"/>
    </row>
    <row r="72" spans="1:2" ht="12.75">
      <c r="A72" s="269"/>
      <c r="B72" s="269"/>
    </row>
    <row r="73" spans="1:2" ht="12.75">
      <c r="A73" s="269"/>
      <c r="B73" s="269"/>
    </row>
    <row r="74" spans="1:2" ht="12.75">
      <c r="A74" s="269"/>
      <c r="B74" s="269"/>
    </row>
    <row r="75" spans="1:2" ht="12.75">
      <c r="A75" s="269"/>
      <c r="B75" s="269"/>
    </row>
    <row r="76" spans="1:2" ht="12.75">
      <c r="A76" s="269"/>
      <c r="B76" s="269"/>
    </row>
    <row r="77" spans="1:2" ht="12.75">
      <c r="A77" s="269"/>
      <c r="B77" s="269"/>
    </row>
    <row r="78" spans="1:2" ht="12.75">
      <c r="A78" s="269"/>
      <c r="B78" s="269"/>
    </row>
    <row r="79" spans="1:2" ht="12.75">
      <c r="A79" s="269"/>
      <c r="B79" s="269"/>
    </row>
    <row r="80" spans="1:2" ht="12.75">
      <c r="A80" s="269"/>
      <c r="B80" s="269"/>
    </row>
    <row r="81" spans="1:2" ht="12.75">
      <c r="A81" s="269"/>
      <c r="B81" s="269"/>
    </row>
    <row r="82" spans="1:2" ht="12.75">
      <c r="A82" s="269"/>
      <c r="B82" s="269"/>
    </row>
    <row r="83" spans="1:2" ht="12.75">
      <c r="A83" s="269"/>
      <c r="B83" s="269"/>
    </row>
    <row r="84" spans="1:2" ht="12.75">
      <c r="A84" s="269"/>
      <c r="B84" s="269"/>
    </row>
    <row r="85" spans="1:2" ht="12.75">
      <c r="A85" s="269"/>
      <c r="B85" s="269"/>
    </row>
    <row r="86" spans="1:2" ht="12.75">
      <c r="A86" s="269"/>
      <c r="B86" s="269"/>
    </row>
    <row r="87" spans="1:2" ht="12.75">
      <c r="A87" s="269"/>
      <c r="B87" s="269"/>
    </row>
    <row r="88" spans="1:2" ht="12.75">
      <c r="A88" s="269"/>
      <c r="B88" s="269"/>
    </row>
    <row r="89" spans="1:2" ht="12.75">
      <c r="A89" s="269"/>
      <c r="B89" s="269"/>
    </row>
    <row r="90" spans="1:2" ht="12.75">
      <c r="A90" s="269"/>
      <c r="B90" s="269"/>
    </row>
    <row r="91" spans="1:2" ht="12.75">
      <c r="A91" s="269"/>
      <c r="B91" s="269"/>
    </row>
    <row r="92" spans="1:2" ht="12.75">
      <c r="A92" s="269"/>
      <c r="B92" s="269"/>
    </row>
    <row r="93" spans="1:2" ht="12.75">
      <c r="A93" s="269"/>
      <c r="B93" s="269"/>
    </row>
    <row r="94" spans="1:2" ht="12.75">
      <c r="A94" s="269"/>
      <c r="B94" s="269"/>
    </row>
    <row r="95" spans="1:2" ht="12.75">
      <c r="A95" s="269"/>
      <c r="B95" s="269"/>
    </row>
    <row r="96" spans="1:2" ht="12.75">
      <c r="A96" s="269"/>
      <c r="B96" s="269"/>
    </row>
    <row r="97" spans="1:2" ht="12.75">
      <c r="A97" s="269"/>
      <c r="B97" s="269"/>
    </row>
    <row r="98" spans="1:2" ht="12.75">
      <c r="A98" s="269"/>
      <c r="B98" s="269"/>
    </row>
    <row r="99" spans="1:2" ht="12.75">
      <c r="A99" s="269"/>
      <c r="B99" s="269"/>
    </row>
    <row r="100" spans="1:2" ht="12.75">
      <c r="A100" s="269"/>
      <c r="B100" s="269"/>
    </row>
    <row r="101" spans="1:2" ht="12.75">
      <c r="A101" s="269"/>
      <c r="B101" s="269"/>
    </row>
    <row r="102" spans="1:2" ht="12.75">
      <c r="A102" s="269"/>
      <c r="B102" s="269"/>
    </row>
    <row r="103" spans="1:2" ht="12.75">
      <c r="A103" s="269"/>
      <c r="B103" s="269"/>
    </row>
    <row r="104" spans="1:2" ht="12.75">
      <c r="A104" s="269"/>
      <c r="B104" s="269"/>
    </row>
    <row r="105" spans="1:2" ht="12.75">
      <c r="A105" s="269"/>
      <c r="B105" s="269"/>
    </row>
    <row r="106" spans="1:2" ht="12.75">
      <c r="A106" s="269"/>
      <c r="B106" s="269"/>
    </row>
    <row r="107" spans="1:2" ht="12.75">
      <c r="A107" s="269"/>
      <c r="B107" s="269"/>
    </row>
    <row r="108" spans="1:2" ht="12.75">
      <c r="A108" s="269"/>
      <c r="B108" s="269"/>
    </row>
    <row r="109" spans="1:2" ht="12.75">
      <c r="A109" s="269"/>
      <c r="B109" s="269"/>
    </row>
    <row r="110" spans="1:2" ht="12.75">
      <c r="A110" s="269"/>
      <c r="B110" s="269"/>
    </row>
    <row r="111" spans="1:2" ht="12.75">
      <c r="A111" s="269"/>
      <c r="B111" s="269"/>
    </row>
    <row r="112" spans="1:2" ht="12.75">
      <c r="A112" s="269"/>
      <c r="B112" s="269"/>
    </row>
    <row r="113" spans="1:2" ht="12.75">
      <c r="A113" s="269"/>
      <c r="B113" s="269"/>
    </row>
    <row r="114" spans="1:2" ht="12.75">
      <c r="A114" s="269"/>
      <c r="B114" s="269"/>
    </row>
    <row r="115" spans="1:2" ht="12.75">
      <c r="A115" s="269"/>
      <c r="B115" s="269"/>
    </row>
    <row r="116" spans="1:2" ht="12.75">
      <c r="A116" s="269"/>
      <c r="B116" s="269"/>
    </row>
    <row r="117" spans="1:2" ht="12.75">
      <c r="A117" s="269"/>
      <c r="B117" s="269"/>
    </row>
    <row r="118" spans="1:2" ht="12.75">
      <c r="A118" s="269"/>
      <c r="B118" s="269"/>
    </row>
    <row r="119" spans="1:2" ht="12.75">
      <c r="A119" s="269"/>
      <c r="B119" s="269"/>
    </row>
    <row r="120" spans="1:2" ht="12.75">
      <c r="A120" s="269"/>
      <c r="B120" s="269"/>
    </row>
    <row r="121" spans="1:2" ht="12.75">
      <c r="A121" s="269"/>
      <c r="B121" s="269"/>
    </row>
    <row r="122" spans="1:2" ht="12.75">
      <c r="A122" s="269"/>
      <c r="B122" s="269"/>
    </row>
    <row r="123" spans="1:2" ht="12.75">
      <c r="A123" s="269"/>
      <c r="B123" s="269"/>
    </row>
    <row r="124" spans="1:2" ht="12.75">
      <c r="A124" s="269"/>
      <c r="B124" s="269"/>
    </row>
    <row r="125" spans="1:2" ht="12.75">
      <c r="A125" s="269"/>
      <c r="B125" s="269"/>
    </row>
    <row r="126" spans="1:2" ht="12.75">
      <c r="A126" s="269"/>
      <c r="B126" s="269"/>
    </row>
    <row r="127" spans="1:2" ht="12.75">
      <c r="A127" s="269"/>
      <c r="B127" s="269"/>
    </row>
    <row r="128" spans="1:2" ht="12.75">
      <c r="A128" s="269"/>
      <c r="B128" s="269"/>
    </row>
    <row r="129" spans="1:2" ht="12.75">
      <c r="A129" s="269"/>
      <c r="B129" s="269"/>
    </row>
    <row r="130" spans="1:2" ht="12.75">
      <c r="A130" s="269"/>
      <c r="B130" s="269"/>
    </row>
    <row r="131" spans="1:2" ht="12.75">
      <c r="A131" s="269"/>
      <c r="B131" s="269"/>
    </row>
    <row r="132" spans="1:2" ht="12.75">
      <c r="A132" s="269"/>
      <c r="B132" s="269"/>
    </row>
    <row r="133" spans="1:2" ht="12.75">
      <c r="A133" s="269"/>
      <c r="B133" s="269"/>
    </row>
    <row r="134" spans="1:2" ht="12.75">
      <c r="A134" s="269"/>
      <c r="B134" s="269"/>
    </row>
    <row r="135" spans="1:2" ht="12.75">
      <c r="A135" s="269"/>
      <c r="B135" s="269"/>
    </row>
    <row r="136" spans="1:2" ht="12.75">
      <c r="A136" s="269"/>
      <c r="B136" s="269"/>
    </row>
    <row r="137" spans="1:2" ht="12.75">
      <c r="A137" s="269"/>
      <c r="B137" s="269"/>
    </row>
    <row r="138" spans="1:2" ht="12.75">
      <c r="A138" s="269"/>
      <c r="B138" s="269"/>
    </row>
    <row r="139" spans="1:2" ht="12.75">
      <c r="A139" s="269"/>
      <c r="B139" s="269"/>
    </row>
    <row r="140" spans="1:2" ht="12.75">
      <c r="A140" s="269"/>
      <c r="B140" s="269"/>
    </row>
    <row r="141" spans="1:2" ht="12.75">
      <c r="A141" s="269"/>
      <c r="B141" s="269"/>
    </row>
    <row r="142" spans="1:2" ht="12.75">
      <c r="A142" s="269"/>
      <c r="B142" s="269"/>
    </row>
    <row r="143" spans="1:2" ht="12.75">
      <c r="A143" s="269"/>
      <c r="B143" s="269"/>
    </row>
    <row r="144" spans="1:2" ht="12.75">
      <c r="A144" s="269"/>
      <c r="B144" s="269"/>
    </row>
    <row r="145" spans="1:2" ht="12.75">
      <c r="A145" s="269"/>
      <c r="B145" s="269"/>
    </row>
    <row r="146" spans="1:2" ht="12.75">
      <c r="A146" s="269"/>
      <c r="B146" s="269"/>
    </row>
    <row r="147" spans="1:2" ht="12.75">
      <c r="A147" s="269"/>
      <c r="B147" s="269"/>
    </row>
    <row r="148" spans="1:2" ht="12.75">
      <c r="A148" s="269"/>
      <c r="B148" s="269"/>
    </row>
    <row r="149" spans="1:2" ht="12.75">
      <c r="A149" s="269"/>
      <c r="B149" s="269"/>
    </row>
    <row r="150" spans="1:2" ht="12.75">
      <c r="A150" s="269"/>
      <c r="B150" s="269"/>
    </row>
    <row r="151" spans="1:2" ht="12.75">
      <c r="A151" s="269"/>
      <c r="B151" s="269"/>
    </row>
    <row r="152" spans="1:2" ht="12.75">
      <c r="A152" s="269"/>
      <c r="B152" s="269"/>
    </row>
    <row r="153" spans="1:2" ht="12.75">
      <c r="A153" s="269"/>
      <c r="B153" s="269"/>
    </row>
    <row r="154" spans="1:2" ht="12.75">
      <c r="A154" s="269"/>
      <c r="B154" s="269"/>
    </row>
    <row r="155" spans="1:2" ht="12.75">
      <c r="A155" s="269"/>
      <c r="B155" s="269"/>
    </row>
    <row r="156" spans="1:2" ht="12.75">
      <c r="A156" s="269"/>
      <c r="B156" s="269"/>
    </row>
    <row r="157" spans="1:2" ht="12.75">
      <c r="A157" s="269"/>
      <c r="B157" s="269"/>
    </row>
    <row r="158" spans="1:2" ht="12.75">
      <c r="A158" s="269"/>
      <c r="B158" s="269"/>
    </row>
    <row r="159" spans="1:2" ht="12.75">
      <c r="A159" s="269"/>
      <c r="B159" s="269"/>
    </row>
    <row r="160" spans="1:2" ht="12.75">
      <c r="A160" s="269"/>
      <c r="B160" s="269"/>
    </row>
    <row r="161" spans="1:2" ht="12.75">
      <c r="A161" s="269"/>
      <c r="B161" s="269"/>
    </row>
    <row r="162" spans="1:2" ht="12.75">
      <c r="A162" s="269"/>
      <c r="B162" s="269"/>
    </row>
    <row r="163" spans="1:2" ht="12.75">
      <c r="A163" s="269"/>
      <c r="B163" s="269"/>
    </row>
    <row r="164" spans="1:2" ht="12.75">
      <c r="A164" s="269"/>
      <c r="B164" s="269"/>
    </row>
    <row r="165" spans="1:2" ht="12.75">
      <c r="A165" s="269"/>
      <c r="B165" s="269"/>
    </row>
    <row r="166" spans="1:2" ht="12.75">
      <c r="A166" s="269"/>
      <c r="B166" s="269"/>
    </row>
    <row r="167" spans="1:2" ht="12.75">
      <c r="A167" s="269"/>
      <c r="B167" s="269"/>
    </row>
    <row r="168" spans="1:2" ht="12.75">
      <c r="A168" s="269"/>
      <c r="B168" s="269"/>
    </row>
    <row r="169" spans="1:2" ht="12.75">
      <c r="A169" s="269"/>
      <c r="B169" s="269"/>
    </row>
    <row r="170" spans="1:2" ht="12.75">
      <c r="A170" s="269"/>
      <c r="B170" s="269"/>
    </row>
    <row r="171" spans="1:2" ht="12.75">
      <c r="A171" s="269"/>
      <c r="B171" s="269"/>
    </row>
    <row r="172" spans="1:2" ht="12.75">
      <c r="A172" s="269"/>
      <c r="B172" s="269"/>
    </row>
    <row r="173" spans="1:2" ht="12.75">
      <c r="A173" s="269"/>
      <c r="B173" s="269"/>
    </row>
    <row r="174" spans="1:2" ht="12.75">
      <c r="A174" s="269"/>
      <c r="B174" s="269"/>
    </row>
    <row r="175" spans="1:2" ht="12.75">
      <c r="A175" s="269"/>
      <c r="B175" s="269"/>
    </row>
    <row r="176" spans="1:2" ht="12.75">
      <c r="A176" s="269"/>
      <c r="B176" s="269"/>
    </row>
  </sheetData>
  <sheetProtection password="CA55" sheet="1" objects="1" scenarios="1"/>
  <mergeCells count="9">
    <mergeCell ref="C10:F10"/>
    <mergeCell ref="A1:F1"/>
    <mergeCell ref="A2:C2"/>
    <mergeCell ref="C58:D58"/>
    <mergeCell ref="C30:D30"/>
    <mergeCell ref="C29:D29"/>
    <mergeCell ref="C31:C32"/>
    <mergeCell ref="B3:D3"/>
    <mergeCell ref="C43:D4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321" bestFit="1" customWidth="1"/>
    <col min="2" max="2" width="51.421875" style="275" bestFit="1" customWidth="1"/>
    <col min="3" max="3" width="15.28125" style="275" customWidth="1"/>
    <col min="4" max="4" width="14.7109375" style="275" customWidth="1"/>
    <col min="5" max="5" width="2.57421875" style="275" hidden="1" customWidth="1"/>
    <col min="6" max="16384" width="9.140625" style="275" customWidth="1"/>
  </cols>
  <sheetData>
    <row r="1" spans="1:6" s="374" customFormat="1" ht="11.25">
      <c r="A1" s="513">
        <f>'Scheda Anagraf.'!A1:H1</f>
      </c>
      <c r="B1" s="513"/>
      <c r="C1" s="513"/>
      <c r="D1" s="373">
        <f>'Scheda Anagraf.'!G1</f>
      </c>
      <c r="E1" s="375"/>
      <c r="F1" s="375"/>
    </row>
    <row r="2" spans="1:10" ht="12.75">
      <c r="A2" s="527"/>
      <c r="B2" s="527"/>
      <c r="C2" s="274"/>
      <c r="D2" s="274"/>
      <c r="E2" s="341"/>
      <c r="F2" s="297"/>
      <c r="G2" s="288"/>
      <c r="H2" s="288"/>
      <c r="I2" s="288"/>
      <c r="J2" s="288"/>
    </row>
    <row r="3" spans="1:6" ht="15.75">
      <c r="A3" s="175"/>
      <c r="B3" s="176" t="s">
        <v>0</v>
      </c>
      <c r="C3" s="176"/>
      <c r="D3" s="176"/>
      <c r="E3" s="176"/>
      <c r="F3" s="298"/>
    </row>
    <row r="4" spans="1:5" ht="12.75">
      <c r="A4" s="299"/>
      <c r="B4" s="299"/>
      <c r="C4" s="89"/>
      <c r="D4" s="89"/>
      <c r="E4" s="89"/>
    </row>
    <row r="5" spans="1:5" ht="12.75">
      <c r="A5" s="177"/>
      <c r="B5" s="178"/>
      <c r="C5" s="179" t="s">
        <v>11</v>
      </c>
      <c r="D5" s="180" t="s">
        <v>12</v>
      </c>
      <c r="E5" s="274"/>
    </row>
    <row r="6" spans="1:5" ht="15">
      <c r="A6" s="181" t="s">
        <v>34</v>
      </c>
      <c r="B6" s="182" t="s">
        <v>24</v>
      </c>
      <c r="C6" s="182"/>
      <c r="D6" s="183"/>
      <c r="E6" s="342"/>
    </row>
    <row r="7" spans="1:5" ht="15">
      <c r="A7" s="181"/>
      <c r="B7" s="182"/>
      <c r="C7" s="182"/>
      <c r="D7" s="183"/>
      <c r="E7" s="342"/>
    </row>
    <row r="8" spans="1:5" ht="12.75">
      <c r="A8" s="184" t="s">
        <v>1</v>
      </c>
      <c r="B8" s="185" t="s">
        <v>2</v>
      </c>
      <c r="C8" s="133"/>
      <c r="D8" s="186"/>
      <c r="E8" s="274"/>
    </row>
    <row r="9" spans="1:5" ht="12.75">
      <c r="A9" s="187" t="s">
        <v>324</v>
      </c>
      <c r="B9" s="188" t="s">
        <v>3</v>
      </c>
      <c r="C9" s="172"/>
      <c r="D9" s="186"/>
      <c r="E9" s="274"/>
    </row>
    <row r="10" spans="1:5" ht="12.75">
      <c r="A10" s="187" t="s">
        <v>325</v>
      </c>
      <c r="B10" s="133" t="s">
        <v>308</v>
      </c>
      <c r="C10" s="173"/>
      <c r="D10" s="186"/>
      <c r="E10" s="274"/>
    </row>
    <row r="11" spans="1:5" ht="12.75">
      <c r="A11" s="187" t="s">
        <v>326</v>
      </c>
      <c r="B11" s="133" t="s">
        <v>286</v>
      </c>
      <c r="C11" s="173"/>
      <c r="D11" s="186"/>
      <c r="E11" s="274"/>
    </row>
    <row r="12" spans="1:5" ht="12.75">
      <c r="A12" s="187" t="s">
        <v>327</v>
      </c>
      <c r="B12" s="133" t="s">
        <v>9</v>
      </c>
      <c r="C12" s="173"/>
      <c r="D12" s="186"/>
      <c r="E12" s="274"/>
    </row>
    <row r="13" spans="1:5" ht="12.75">
      <c r="A13" s="187" t="s">
        <v>328</v>
      </c>
      <c r="B13" s="133" t="s">
        <v>199</v>
      </c>
      <c r="C13" s="173"/>
      <c r="D13" s="186"/>
      <c r="E13" s="274"/>
    </row>
    <row r="14" spans="1:5" ht="12.75">
      <c r="A14" s="187" t="s">
        <v>329</v>
      </c>
      <c r="B14" s="133" t="s">
        <v>33</v>
      </c>
      <c r="C14" s="441"/>
      <c r="D14" s="186"/>
      <c r="E14" s="274"/>
    </row>
    <row r="15" spans="1:5" ht="12.75">
      <c r="A15" s="187" t="s">
        <v>34</v>
      </c>
      <c r="B15" s="189" t="s">
        <v>10</v>
      </c>
      <c r="C15" s="196">
        <f>SUM(C9:C14)</f>
        <v>0</v>
      </c>
      <c r="D15" s="300"/>
      <c r="E15" s="274"/>
    </row>
    <row r="16" spans="1:5" ht="12.75">
      <c r="A16" s="187"/>
      <c r="B16" s="189"/>
      <c r="C16" s="185"/>
      <c r="D16" s="186"/>
      <c r="E16" s="274"/>
    </row>
    <row r="17" spans="1:5" ht="12.75">
      <c r="A17" s="187" t="s">
        <v>330</v>
      </c>
      <c r="B17" s="133" t="s">
        <v>339</v>
      </c>
      <c r="C17" s="172"/>
      <c r="D17" s="186"/>
      <c r="E17" s="274"/>
    </row>
    <row r="18" spans="1:5" ht="12.75">
      <c r="A18" s="187" t="s">
        <v>331</v>
      </c>
      <c r="B18" s="133" t="s">
        <v>85</v>
      </c>
      <c r="C18" s="173"/>
      <c r="D18" s="186"/>
      <c r="E18" s="274"/>
    </row>
    <row r="19" spans="1:5" ht="12.75">
      <c r="A19" s="187" t="s">
        <v>332</v>
      </c>
      <c r="B19" s="133" t="s">
        <v>13</v>
      </c>
      <c r="C19" s="173"/>
      <c r="D19" s="186"/>
      <c r="E19" s="274"/>
    </row>
    <row r="20" spans="1:5" ht="12.75">
      <c r="A20" s="187" t="s">
        <v>333</v>
      </c>
      <c r="B20" s="133" t="s">
        <v>87</v>
      </c>
      <c r="C20" s="173"/>
      <c r="D20" s="186"/>
      <c r="E20" s="274"/>
    </row>
    <row r="21" spans="1:5" ht="12.75">
      <c r="A21" s="187" t="s">
        <v>334</v>
      </c>
      <c r="B21" s="133" t="s">
        <v>373</v>
      </c>
      <c r="C21" s="173"/>
      <c r="D21" s="186"/>
      <c r="E21" s="274"/>
    </row>
    <row r="22" spans="1:5" ht="12.75">
      <c r="A22" s="187" t="s">
        <v>335</v>
      </c>
      <c r="B22" s="133" t="s">
        <v>97</v>
      </c>
      <c r="C22" s="173"/>
      <c r="D22" s="186"/>
      <c r="E22" s="274"/>
    </row>
    <row r="23" spans="1:5" ht="12.75">
      <c r="A23" s="187" t="s">
        <v>336</v>
      </c>
      <c r="B23" s="133" t="s">
        <v>407</v>
      </c>
      <c r="C23" s="173"/>
      <c r="D23" s="186"/>
      <c r="E23" s="274"/>
    </row>
    <row r="24" spans="1:5" ht="12.75">
      <c r="A24" s="187" t="s">
        <v>337</v>
      </c>
      <c r="B24" s="133" t="s">
        <v>27</v>
      </c>
      <c r="C24" s="173"/>
      <c r="D24" s="186"/>
      <c r="E24" s="274"/>
    </row>
    <row r="25" spans="1:5" ht="12.75">
      <c r="A25" s="187" t="s">
        <v>338</v>
      </c>
      <c r="B25" s="133" t="s">
        <v>309</v>
      </c>
      <c r="C25" s="441"/>
      <c r="D25" s="186"/>
      <c r="E25" s="274"/>
    </row>
    <row r="26" spans="1:5" ht="12.75">
      <c r="A26" s="187"/>
      <c r="B26" s="189" t="s">
        <v>84</v>
      </c>
      <c r="C26" s="196">
        <f>SUM(C17:C25)</f>
        <v>0</v>
      </c>
      <c r="D26" s="186"/>
      <c r="E26" s="274"/>
    </row>
    <row r="27" spans="1:10" ht="13.5" thickBot="1">
      <c r="A27" s="187"/>
      <c r="B27" s="189"/>
      <c r="C27" s="133"/>
      <c r="D27" s="186"/>
      <c r="E27" s="274"/>
      <c r="H27" s="375"/>
      <c r="I27" s="375"/>
      <c r="J27" s="375"/>
    </row>
    <row r="28" spans="1:5" ht="13.5" thickBot="1">
      <c r="A28" s="184" t="s">
        <v>1</v>
      </c>
      <c r="B28" s="185" t="s">
        <v>16</v>
      </c>
      <c r="C28" s="195">
        <f>SUM(C15+C26)</f>
        <v>0</v>
      </c>
      <c r="D28" s="186"/>
      <c r="E28" s="274"/>
    </row>
    <row r="29" spans="1:5" ht="12.75">
      <c r="A29" s="184"/>
      <c r="B29" s="185"/>
      <c r="C29" s="210"/>
      <c r="D29" s="186"/>
      <c r="E29" s="274"/>
    </row>
    <row r="30" spans="1:5" ht="12.75">
      <c r="A30" s="184"/>
      <c r="B30" s="185"/>
      <c r="C30" s="133"/>
      <c r="D30" s="186"/>
      <c r="E30" s="274"/>
    </row>
    <row r="31" spans="1:5" ht="12.75">
      <c r="A31" s="184" t="s">
        <v>14</v>
      </c>
      <c r="B31" s="185" t="s">
        <v>15</v>
      </c>
      <c r="C31" s="133"/>
      <c r="D31" s="186"/>
      <c r="E31" s="274"/>
    </row>
    <row r="32" spans="1:5" ht="12.75">
      <c r="A32" s="187" t="s">
        <v>340</v>
      </c>
      <c r="B32" s="190" t="s">
        <v>294</v>
      </c>
      <c r="C32" s="133"/>
      <c r="D32" s="172"/>
      <c r="E32" s="274"/>
    </row>
    <row r="33" spans="1:5" ht="12.75">
      <c r="A33" s="187" t="s">
        <v>341</v>
      </c>
      <c r="B33" s="190" t="s">
        <v>310</v>
      </c>
      <c r="C33" s="133"/>
      <c r="D33" s="173"/>
      <c r="E33" s="274"/>
    </row>
    <row r="34" spans="1:5" ht="12.75">
      <c r="A34" s="187" t="s">
        <v>342</v>
      </c>
      <c r="B34" s="190" t="s">
        <v>284</v>
      </c>
      <c r="C34" s="133"/>
      <c r="D34" s="173"/>
      <c r="E34" s="274"/>
    </row>
    <row r="35" spans="1:5" ht="12.75">
      <c r="A35" s="187" t="s">
        <v>343</v>
      </c>
      <c r="B35" s="190" t="s">
        <v>285</v>
      </c>
      <c r="C35" s="133"/>
      <c r="D35" s="173"/>
      <c r="E35" s="274"/>
    </row>
    <row r="36" spans="1:5" ht="12.75">
      <c r="A36" s="187" t="s">
        <v>344</v>
      </c>
      <c r="B36" s="190" t="s">
        <v>120</v>
      </c>
      <c r="C36" s="133"/>
      <c r="D36" s="441"/>
      <c r="E36" s="274"/>
    </row>
    <row r="37" spans="1:5" ht="12.75">
      <c r="A37" s="187"/>
      <c r="B37" s="189" t="s">
        <v>22</v>
      </c>
      <c r="C37" s="133"/>
      <c r="D37" s="196">
        <f>SUM(D32:D36)</f>
        <v>0</v>
      </c>
      <c r="E37" s="274"/>
    </row>
    <row r="38" spans="1:5" ht="12.75">
      <c r="A38" s="187"/>
      <c r="B38" s="269"/>
      <c r="C38" s="133"/>
      <c r="D38" s="186"/>
      <c r="E38" s="274"/>
    </row>
    <row r="39" spans="1:5" ht="12.75">
      <c r="A39" s="187" t="s">
        <v>345</v>
      </c>
      <c r="B39" s="190" t="s">
        <v>280</v>
      </c>
      <c r="C39" s="133"/>
      <c r="D39" s="172"/>
      <c r="E39" s="274"/>
    </row>
    <row r="40" spans="1:5" ht="12.75">
      <c r="A40" s="187" t="s">
        <v>346</v>
      </c>
      <c r="B40" s="190" t="s">
        <v>281</v>
      </c>
      <c r="C40" s="133"/>
      <c r="D40" s="173"/>
      <c r="E40" s="274"/>
    </row>
    <row r="41" spans="1:5" ht="12.75">
      <c r="A41" s="187" t="s">
        <v>347</v>
      </c>
      <c r="B41" s="190" t="s">
        <v>282</v>
      </c>
      <c r="C41" s="133"/>
      <c r="D41" s="173"/>
      <c r="E41" s="274"/>
    </row>
    <row r="42" spans="1:5" ht="12.75">
      <c r="A42" s="187" t="s">
        <v>348</v>
      </c>
      <c r="B42" s="190" t="s">
        <v>283</v>
      </c>
      <c r="C42" s="133"/>
      <c r="D42" s="173"/>
      <c r="E42" s="274"/>
    </row>
    <row r="43" spans="1:5" ht="12.75">
      <c r="A43" s="187" t="s">
        <v>349</v>
      </c>
      <c r="B43" s="190" t="s">
        <v>277</v>
      </c>
      <c r="C43" s="340"/>
      <c r="D43" s="173"/>
      <c r="E43" s="274"/>
    </row>
    <row r="44" spans="1:5" ht="12.75">
      <c r="A44" s="187" t="s">
        <v>350</v>
      </c>
      <c r="B44" s="190" t="s">
        <v>86</v>
      </c>
      <c r="C44" s="133"/>
      <c r="D44" s="173"/>
      <c r="E44" s="274"/>
    </row>
    <row r="45" spans="1:5" ht="12.75">
      <c r="A45" s="187" t="s">
        <v>351</v>
      </c>
      <c r="B45" s="190" t="s">
        <v>28</v>
      </c>
      <c r="C45" s="133"/>
      <c r="D45" s="173"/>
      <c r="E45" s="274"/>
    </row>
    <row r="46" spans="1:5" ht="12.75">
      <c r="A46" s="187" t="s">
        <v>352</v>
      </c>
      <c r="B46" s="190" t="s">
        <v>23</v>
      </c>
      <c r="C46" s="133"/>
      <c r="D46" s="173"/>
      <c r="E46" s="274"/>
    </row>
    <row r="47" spans="1:5" ht="12.75">
      <c r="A47" s="187" t="s">
        <v>353</v>
      </c>
      <c r="B47" s="190" t="s">
        <v>408</v>
      </c>
      <c r="C47" s="133"/>
      <c r="D47" s="173"/>
      <c r="E47" s="274"/>
    </row>
    <row r="48" spans="1:5" ht="12.75">
      <c r="A48" s="187" t="s">
        <v>354</v>
      </c>
      <c r="B48" s="190" t="s">
        <v>374</v>
      </c>
      <c r="C48" s="133"/>
      <c r="D48" s="173"/>
      <c r="E48" s="274"/>
    </row>
    <row r="49" spans="1:5" ht="12.75">
      <c r="A49" s="187" t="s">
        <v>355</v>
      </c>
      <c r="B49" s="190" t="s">
        <v>25</v>
      </c>
      <c r="C49" s="133"/>
      <c r="D49" s="173"/>
      <c r="E49" s="274"/>
    </row>
    <row r="50" spans="1:5" ht="12.75">
      <c r="A50" s="187" t="s">
        <v>356</v>
      </c>
      <c r="B50" s="190" t="s">
        <v>26</v>
      </c>
      <c r="C50" s="133"/>
      <c r="D50" s="173"/>
      <c r="E50" s="274"/>
    </row>
    <row r="51" spans="1:5" ht="12.75">
      <c r="A51" s="187" t="s">
        <v>357</v>
      </c>
      <c r="B51" s="190" t="s">
        <v>311</v>
      </c>
      <c r="C51" s="133"/>
      <c r="D51" s="173"/>
      <c r="E51" s="274"/>
    </row>
    <row r="52" spans="1:5" ht="12.75">
      <c r="A52" s="345">
        <v>0.8847222222222223</v>
      </c>
      <c r="B52" s="190" t="s">
        <v>29</v>
      </c>
      <c r="C52" s="133"/>
      <c r="D52" s="173"/>
      <c r="E52" s="274"/>
    </row>
    <row r="53" spans="1:5" ht="12.75">
      <c r="A53" s="134"/>
      <c r="B53" s="269"/>
      <c r="C53" s="133"/>
      <c r="D53" s="441"/>
      <c r="E53" s="274"/>
    </row>
    <row r="54" spans="1:5" ht="12.75">
      <c r="A54" s="187"/>
      <c r="B54" s="189" t="s">
        <v>30</v>
      </c>
      <c r="C54" s="133"/>
      <c r="D54" s="196">
        <f>SUM(D39:D53)</f>
        <v>0</v>
      </c>
      <c r="E54" s="274"/>
    </row>
    <row r="55" spans="1:5" ht="13.5" thickBot="1">
      <c r="A55" s="187"/>
      <c r="B55" s="133"/>
      <c r="C55" s="133"/>
      <c r="D55" s="186"/>
      <c r="E55" s="274"/>
    </row>
    <row r="56" spans="1:5" ht="12.75">
      <c r="A56" s="191" t="s">
        <v>14</v>
      </c>
      <c r="B56" s="192" t="s">
        <v>31</v>
      </c>
      <c r="C56" s="130"/>
      <c r="D56" s="346">
        <f>SUM(D37+D54)</f>
        <v>0</v>
      </c>
      <c r="E56" s="274"/>
    </row>
    <row r="57" spans="1:5" ht="12.75">
      <c r="A57" s="385"/>
      <c r="B57" s="185"/>
      <c r="C57" s="133"/>
      <c r="D57" s="210"/>
      <c r="E57" s="274"/>
    </row>
    <row r="58" spans="1:5" ht="13.5" thickBot="1">
      <c r="A58" s="175"/>
      <c r="B58" s="274"/>
      <c r="C58" s="274"/>
      <c r="D58" s="274"/>
      <c r="E58" s="274"/>
    </row>
    <row r="59" spans="1:5" ht="13.5" thickBot="1">
      <c r="A59" s="193" t="s">
        <v>34</v>
      </c>
      <c r="B59" s="194" t="s">
        <v>32</v>
      </c>
      <c r="C59" s="274"/>
      <c r="D59" s="195">
        <f>SUM(C28-D56)</f>
        <v>0</v>
      </c>
      <c r="E59" s="274"/>
    </row>
    <row r="60" spans="1:5" ht="9" customHeight="1">
      <c r="A60" s="175"/>
      <c r="B60" s="194"/>
      <c r="C60" s="274"/>
      <c r="D60" s="213"/>
      <c r="E60" s="274"/>
    </row>
    <row r="61" spans="1:5" ht="12.75">
      <c r="A61" s="175"/>
      <c r="B61" s="194"/>
      <c r="C61" s="274"/>
      <c r="D61" s="154">
        <v>2</v>
      </c>
      <c r="E61" s="274"/>
    </row>
    <row r="62" spans="1:5" s="278" customFormat="1" ht="12.75">
      <c r="A62" s="527"/>
      <c r="B62" s="527"/>
      <c r="C62" s="206"/>
      <c r="D62" s="206"/>
      <c r="E62" s="394"/>
    </row>
    <row r="63" spans="1:5" ht="15" customHeight="1">
      <c r="A63" s="530" t="s">
        <v>0</v>
      </c>
      <c r="B63" s="530"/>
      <c r="C63" s="530"/>
      <c r="D63" s="530"/>
      <c r="E63" s="274"/>
    </row>
    <row r="64" spans="1:5" ht="12.75" customHeight="1">
      <c r="A64" s="528"/>
      <c r="B64" s="529"/>
      <c r="C64" s="198" t="s">
        <v>2</v>
      </c>
      <c r="D64" s="180" t="s">
        <v>15</v>
      </c>
      <c r="E64" s="274"/>
    </row>
    <row r="65" spans="1:5" ht="15.75">
      <c r="A65" s="181" t="s">
        <v>65</v>
      </c>
      <c r="B65" s="182" t="s">
        <v>160</v>
      </c>
      <c r="C65" s="199"/>
      <c r="D65" s="200"/>
      <c r="E65" s="274"/>
    </row>
    <row r="66" spans="1:5" ht="12.75">
      <c r="A66" s="184" t="s">
        <v>81</v>
      </c>
      <c r="B66" s="185" t="s">
        <v>66</v>
      </c>
      <c r="C66" s="133"/>
      <c r="D66" s="186"/>
      <c r="E66" s="274"/>
    </row>
    <row r="67" spans="1:5" ht="12.75">
      <c r="A67" s="187" t="s">
        <v>4</v>
      </c>
      <c r="B67" s="133" t="s">
        <v>53</v>
      </c>
      <c r="C67" s="172"/>
      <c r="D67" s="186"/>
      <c r="E67" s="274"/>
    </row>
    <row r="68" spans="1:5" ht="12.75">
      <c r="A68" s="187" t="s">
        <v>5</v>
      </c>
      <c r="B68" s="133" t="s">
        <v>54</v>
      </c>
      <c r="C68" s="173"/>
      <c r="D68" s="186"/>
      <c r="E68" s="274"/>
    </row>
    <row r="69" spans="1:5" ht="12.75">
      <c r="A69" s="187" t="s">
        <v>6</v>
      </c>
      <c r="B69" s="133" t="s">
        <v>35</v>
      </c>
      <c r="C69" s="441"/>
      <c r="D69" s="186"/>
      <c r="E69" s="274"/>
    </row>
    <row r="70" spans="1:5" ht="12.75">
      <c r="A70" s="184"/>
      <c r="B70" s="201" t="s">
        <v>161</v>
      </c>
      <c r="C70" s="196">
        <f>SUM(C67:C69)</f>
        <v>0</v>
      </c>
      <c r="D70" s="300"/>
      <c r="E70" s="274"/>
    </row>
    <row r="71" spans="1:5" ht="12.75">
      <c r="A71" s="184" t="s">
        <v>65</v>
      </c>
      <c r="B71" s="185" t="s">
        <v>62</v>
      </c>
      <c r="C71" s="133"/>
      <c r="D71" s="186"/>
      <c r="E71" s="274"/>
    </row>
    <row r="72" spans="1:5" ht="12.75">
      <c r="A72" s="184" t="s">
        <v>36</v>
      </c>
      <c r="B72" s="185" t="s">
        <v>93</v>
      </c>
      <c r="C72" s="133"/>
      <c r="D72" s="186"/>
      <c r="E72" s="274"/>
    </row>
    <row r="73" spans="1:5" ht="12.75">
      <c r="A73" s="187" t="s">
        <v>17</v>
      </c>
      <c r="B73" s="133" t="s">
        <v>89</v>
      </c>
      <c r="C73" s="133"/>
      <c r="D73" s="172"/>
      <c r="E73" s="274"/>
    </row>
    <row r="74" spans="1:5" ht="12.75">
      <c r="A74" s="187" t="s">
        <v>18</v>
      </c>
      <c r="B74" s="190" t="s">
        <v>278</v>
      </c>
      <c r="C74" s="133"/>
      <c r="D74" s="173"/>
      <c r="E74" s="274"/>
    </row>
    <row r="75" spans="1:5" ht="12.75">
      <c r="A75" s="187" t="s">
        <v>19</v>
      </c>
      <c r="B75" s="190" t="s">
        <v>90</v>
      </c>
      <c r="C75" s="133"/>
      <c r="D75" s="173"/>
      <c r="E75" s="274"/>
    </row>
    <row r="76" spans="1:5" ht="12.75">
      <c r="A76" s="187" t="s">
        <v>20</v>
      </c>
      <c r="B76" s="190" t="s">
        <v>128</v>
      </c>
      <c r="C76" s="133"/>
      <c r="D76" s="173"/>
      <c r="E76" s="274"/>
    </row>
    <row r="77" spans="1:5" ht="12.75">
      <c r="A77" s="187" t="s">
        <v>21</v>
      </c>
      <c r="B77" s="190" t="s">
        <v>314</v>
      </c>
      <c r="C77" s="133"/>
      <c r="D77" s="441"/>
      <c r="E77" s="274"/>
    </row>
    <row r="78" spans="1:5" ht="12.75">
      <c r="A78" s="184"/>
      <c r="B78" s="201" t="s">
        <v>52</v>
      </c>
      <c r="C78" s="301"/>
      <c r="D78" s="196">
        <f>SUM(D73:D77)</f>
        <v>0</v>
      </c>
      <c r="E78" s="274"/>
    </row>
    <row r="79" spans="1:5" ht="9" customHeight="1" thickBot="1">
      <c r="A79" s="184"/>
      <c r="B79" s="185"/>
      <c r="C79" s="302"/>
      <c r="D79" s="303"/>
      <c r="E79" s="274"/>
    </row>
    <row r="80" spans="1:5" ht="13.5" thickBot="1">
      <c r="A80" s="208" t="s">
        <v>65</v>
      </c>
      <c r="B80" s="131" t="s">
        <v>153</v>
      </c>
      <c r="C80" s="304"/>
      <c r="D80" s="195">
        <f>SUM(C70-D78)</f>
        <v>0</v>
      </c>
      <c r="E80" s="274"/>
    </row>
    <row r="81" spans="1:5" ht="12.75">
      <c r="A81" s="187"/>
      <c r="B81" s="133"/>
      <c r="C81" s="207" t="s">
        <v>2</v>
      </c>
      <c r="D81" s="180" t="s">
        <v>15</v>
      </c>
      <c r="E81" s="274"/>
    </row>
    <row r="82" spans="1:5" ht="15">
      <c r="A82" s="181" t="s">
        <v>67</v>
      </c>
      <c r="B82" s="182" t="s">
        <v>37</v>
      </c>
      <c r="C82" s="133"/>
      <c r="D82" s="186"/>
      <c r="E82" s="274"/>
    </row>
    <row r="83" spans="1:5" ht="12.75">
      <c r="A83" s="184" t="s">
        <v>38</v>
      </c>
      <c r="B83" s="185" t="s">
        <v>68</v>
      </c>
      <c r="C83" s="133"/>
      <c r="D83" s="186"/>
      <c r="E83" s="274"/>
    </row>
    <row r="84" spans="1:5" ht="12.75">
      <c r="A84" s="187" t="s">
        <v>4</v>
      </c>
      <c r="B84" s="133" t="s">
        <v>133</v>
      </c>
      <c r="C84" s="172"/>
      <c r="D84" s="186"/>
      <c r="E84" s="274"/>
    </row>
    <row r="85" spans="1:5" ht="12.75">
      <c r="A85" s="187" t="s">
        <v>5</v>
      </c>
      <c r="B85" s="133" t="s">
        <v>121</v>
      </c>
      <c r="C85" s="173"/>
      <c r="D85" s="186"/>
      <c r="E85" s="274"/>
    </row>
    <row r="86" spans="1:5" ht="12.75">
      <c r="A86" s="187" t="s">
        <v>6</v>
      </c>
      <c r="B86" s="133" t="s">
        <v>122</v>
      </c>
      <c r="C86" s="441"/>
      <c r="D86" s="186"/>
      <c r="E86" s="274"/>
    </row>
    <row r="87" spans="1:5" ht="12.75">
      <c r="A87" s="187"/>
      <c r="B87" s="185" t="s">
        <v>152</v>
      </c>
      <c r="C87" s="196">
        <f>SUM(C84:C86)</f>
        <v>0</v>
      </c>
      <c r="D87" s="300"/>
      <c r="E87" s="274"/>
    </row>
    <row r="88" spans="1:5" ht="12.75">
      <c r="A88" s="184" t="s">
        <v>39</v>
      </c>
      <c r="B88" s="185" t="s">
        <v>92</v>
      </c>
      <c r="C88" s="133"/>
      <c r="D88" s="186"/>
      <c r="E88" s="274"/>
    </row>
    <row r="89" spans="1:5" ht="12.75">
      <c r="A89" s="187" t="s">
        <v>17</v>
      </c>
      <c r="B89" s="133" t="s">
        <v>410</v>
      </c>
      <c r="C89" s="274"/>
      <c r="D89" s="172"/>
      <c r="E89" s="274"/>
    </row>
    <row r="90" spans="1:5" ht="12.75">
      <c r="A90" s="187" t="s">
        <v>18</v>
      </c>
      <c r="B90" s="133" t="s">
        <v>40</v>
      </c>
      <c r="C90" s="274"/>
      <c r="D90" s="173"/>
      <c r="E90" s="274"/>
    </row>
    <row r="91" spans="1:5" ht="12.75">
      <c r="A91" s="187" t="s">
        <v>19</v>
      </c>
      <c r="B91" s="133" t="s">
        <v>312</v>
      </c>
      <c r="C91" s="274"/>
      <c r="D91" s="173"/>
      <c r="E91" s="274"/>
    </row>
    <row r="92" spans="1:5" ht="12.75">
      <c r="A92" s="187" t="s">
        <v>20</v>
      </c>
      <c r="B92" s="133" t="s">
        <v>41</v>
      </c>
      <c r="C92" s="274"/>
      <c r="D92" s="441"/>
      <c r="E92" s="274"/>
    </row>
    <row r="93" spans="1:5" ht="12.75">
      <c r="A93" s="187"/>
      <c r="B93" s="203" t="s">
        <v>159</v>
      </c>
      <c r="C93" s="305"/>
      <c r="D93" s="196">
        <f>SUM(D89:D92)</f>
        <v>0</v>
      </c>
      <c r="E93" s="274"/>
    </row>
    <row r="94" spans="1:5" ht="9" customHeight="1" thickBot="1">
      <c r="A94" s="187"/>
      <c r="B94" s="185"/>
      <c r="C94" s="133"/>
      <c r="D94" s="303"/>
      <c r="E94" s="274"/>
    </row>
    <row r="95" spans="1:5" ht="13.5" thickBot="1">
      <c r="A95" s="202" t="s">
        <v>67</v>
      </c>
      <c r="B95" s="154" t="s">
        <v>154</v>
      </c>
      <c r="C95" s="133"/>
      <c r="D95" s="195">
        <f>SUM(C87-D93)</f>
        <v>0</v>
      </c>
      <c r="E95" s="274"/>
    </row>
    <row r="96" spans="1:5" s="269" customFormat="1" ht="12.75">
      <c r="A96" s="177"/>
      <c r="B96" s="204"/>
      <c r="C96" s="198" t="s">
        <v>2</v>
      </c>
      <c r="D96" s="180" t="s">
        <v>15</v>
      </c>
      <c r="E96" s="133"/>
    </row>
    <row r="97" spans="1:5" ht="15">
      <c r="A97" s="181" t="s">
        <v>70</v>
      </c>
      <c r="B97" s="182" t="s">
        <v>155</v>
      </c>
      <c r="C97" s="133"/>
      <c r="D97" s="186"/>
      <c r="E97" s="274"/>
    </row>
    <row r="98" spans="1:5" ht="12.75">
      <c r="A98" s="184" t="s">
        <v>82</v>
      </c>
      <c r="B98" s="185" t="s">
        <v>71</v>
      </c>
      <c r="C98" s="133"/>
      <c r="D98" s="186"/>
      <c r="E98" s="274"/>
    </row>
    <row r="99" spans="1:5" ht="12.75">
      <c r="A99" s="187" t="s">
        <v>4</v>
      </c>
      <c r="B99" s="133" t="s">
        <v>83</v>
      </c>
      <c r="C99" s="172"/>
      <c r="D99" s="186"/>
      <c r="E99" s="274"/>
    </row>
    <row r="100" spans="1:5" ht="12.75">
      <c r="A100" s="187" t="s">
        <v>5</v>
      </c>
      <c r="B100" s="190" t="s">
        <v>123</v>
      </c>
      <c r="C100" s="174"/>
      <c r="D100" s="186"/>
      <c r="E100" s="274"/>
    </row>
    <row r="101" spans="1:5" ht="12.75">
      <c r="A101" s="187"/>
      <c r="B101" s="185" t="s">
        <v>151</v>
      </c>
      <c r="C101" s="196">
        <f>SUM(C99:C100)</f>
        <v>0</v>
      </c>
      <c r="D101" s="186"/>
      <c r="E101" s="274"/>
    </row>
    <row r="102" spans="1:5" ht="12.75">
      <c r="A102" s="184" t="s">
        <v>42</v>
      </c>
      <c r="B102" s="185" t="s">
        <v>91</v>
      </c>
      <c r="C102" s="133"/>
      <c r="D102" s="186"/>
      <c r="E102" s="274"/>
    </row>
    <row r="103" spans="1:5" ht="12.75">
      <c r="A103" s="187" t="s">
        <v>17</v>
      </c>
      <c r="B103" s="133" t="s">
        <v>43</v>
      </c>
      <c r="C103" s="133"/>
      <c r="D103" s="172"/>
      <c r="E103" s="274"/>
    </row>
    <row r="104" spans="1:5" ht="12.75">
      <c r="A104" s="187" t="s">
        <v>18</v>
      </c>
      <c r="B104" s="133" t="s">
        <v>94</v>
      </c>
      <c r="C104" s="133"/>
      <c r="D104" s="173"/>
      <c r="E104" s="274"/>
    </row>
    <row r="105" spans="1:5" ht="12.75">
      <c r="A105" s="187" t="s">
        <v>19</v>
      </c>
      <c r="B105" s="133" t="s">
        <v>44</v>
      </c>
      <c r="C105" s="133"/>
      <c r="D105" s="173"/>
      <c r="E105" s="274"/>
    </row>
    <row r="106" spans="1:5" ht="12.75">
      <c r="A106" s="187" t="s">
        <v>20</v>
      </c>
      <c r="B106" s="133" t="s">
        <v>411</v>
      </c>
      <c r="C106" s="133"/>
      <c r="D106" s="173"/>
      <c r="E106" s="274"/>
    </row>
    <row r="107" spans="1:5" ht="12.75">
      <c r="A107" s="187"/>
      <c r="B107" s="185" t="s">
        <v>80</v>
      </c>
      <c r="C107" s="133"/>
      <c r="D107" s="196">
        <f>SUM(D103:D106)</f>
        <v>0</v>
      </c>
      <c r="E107" s="274"/>
    </row>
    <row r="108" spans="1:5" ht="9" customHeight="1" thickBot="1">
      <c r="A108" s="187"/>
      <c r="B108" s="190"/>
      <c r="C108" s="213"/>
      <c r="D108" s="186"/>
      <c r="E108" s="274"/>
    </row>
    <row r="109" spans="1:5" ht="13.5" thickBot="1">
      <c r="A109" s="208" t="s">
        <v>70</v>
      </c>
      <c r="B109" s="131" t="s">
        <v>156</v>
      </c>
      <c r="C109" s="306"/>
      <c r="D109" s="195">
        <f>SUM(C101-D107)</f>
        <v>0</v>
      </c>
      <c r="E109" s="274"/>
    </row>
    <row r="110" spans="1:5" ht="7.5" customHeight="1" thickBot="1">
      <c r="A110" s="206"/>
      <c r="B110" s="154"/>
      <c r="C110" s="213"/>
      <c r="D110" s="210"/>
      <c r="E110" s="274"/>
    </row>
    <row r="111" spans="1:5" s="269" customFormat="1" ht="12.75" customHeight="1" thickBot="1">
      <c r="A111" s="206" t="s">
        <v>108</v>
      </c>
      <c r="B111" s="154" t="s">
        <v>157</v>
      </c>
      <c r="C111" s="307"/>
      <c r="D111" s="195">
        <f>SUM(D59+D80+D95+D109)</f>
        <v>0</v>
      </c>
      <c r="E111" s="133"/>
    </row>
    <row r="112" spans="1:5" s="269" customFormat="1" ht="7.5" customHeight="1">
      <c r="A112" s="209"/>
      <c r="B112" s="131"/>
      <c r="C112" s="130"/>
      <c r="D112" s="218"/>
      <c r="E112" s="133"/>
    </row>
    <row r="113" spans="1:5" s="269" customFormat="1" ht="11.25" customHeight="1">
      <c r="A113" s="187"/>
      <c r="B113" s="211"/>
      <c r="C113" s="207" t="s">
        <v>2</v>
      </c>
      <c r="D113" s="212" t="s">
        <v>15</v>
      </c>
      <c r="E113" s="133"/>
    </row>
    <row r="114" spans="1:5" ht="15">
      <c r="A114" s="181" t="s">
        <v>114</v>
      </c>
      <c r="B114" s="182" t="s">
        <v>254</v>
      </c>
      <c r="C114" s="213"/>
      <c r="D114" s="186"/>
      <c r="E114" s="274"/>
    </row>
    <row r="115" spans="1:5" ht="12.75">
      <c r="A115" s="184" t="s">
        <v>255</v>
      </c>
      <c r="B115" s="185" t="s">
        <v>256</v>
      </c>
      <c r="C115" s="213"/>
      <c r="D115" s="186"/>
      <c r="E115" s="274"/>
    </row>
    <row r="116" spans="1:5" ht="12.75">
      <c r="A116" s="187" t="s">
        <v>4</v>
      </c>
      <c r="B116" s="190" t="s">
        <v>257</v>
      </c>
      <c r="C116" s="172"/>
      <c r="D116" s="186"/>
      <c r="E116" s="274"/>
    </row>
    <row r="117" spans="1:5" ht="12.75">
      <c r="A117" s="187" t="s">
        <v>5</v>
      </c>
      <c r="B117" s="190" t="s">
        <v>258</v>
      </c>
      <c r="C117" s="174"/>
      <c r="D117" s="303"/>
      <c r="E117" s="274"/>
    </row>
    <row r="118" spans="1:5" ht="12.75">
      <c r="A118" s="187"/>
      <c r="B118" s="154" t="s">
        <v>259</v>
      </c>
      <c r="C118" s="196">
        <f>SUM(C116+C117)</f>
        <v>0</v>
      </c>
      <c r="D118" s="186"/>
      <c r="E118" s="274"/>
    </row>
    <row r="119" spans="1:5" ht="12.75">
      <c r="A119" s="184" t="s">
        <v>260</v>
      </c>
      <c r="B119" s="185" t="s">
        <v>261</v>
      </c>
      <c r="C119" s="133"/>
      <c r="D119" s="186"/>
      <c r="E119" s="274"/>
    </row>
    <row r="120" spans="1:5" ht="12.75">
      <c r="A120" s="214" t="s">
        <v>17</v>
      </c>
      <c r="B120" s="190" t="s">
        <v>295</v>
      </c>
      <c r="C120" s="133"/>
      <c r="D120" s="172"/>
      <c r="E120" s="274"/>
    </row>
    <row r="121" spans="1:5" ht="12.75">
      <c r="A121" s="214" t="s">
        <v>18</v>
      </c>
      <c r="B121" s="190" t="s">
        <v>262</v>
      </c>
      <c r="C121" s="213"/>
      <c r="D121" s="174"/>
      <c r="E121" s="274"/>
    </row>
    <row r="122" spans="1:5" ht="12.75">
      <c r="A122" s="215"/>
      <c r="B122" s="131" t="s">
        <v>263</v>
      </c>
      <c r="C122" s="322"/>
      <c r="D122" s="196">
        <f>SUM(D120+D121)</f>
        <v>0</v>
      </c>
      <c r="E122" s="274"/>
    </row>
    <row r="123" spans="1:5" ht="7.5" customHeight="1" thickBot="1">
      <c r="A123" s="216"/>
      <c r="B123" s="217"/>
      <c r="C123" s="308"/>
      <c r="D123" s="323"/>
      <c r="E123" s="274"/>
    </row>
    <row r="124" spans="1:5" ht="14.25" customHeight="1" thickBot="1">
      <c r="A124" s="206" t="s">
        <v>114</v>
      </c>
      <c r="B124" s="525" t="s">
        <v>279</v>
      </c>
      <c r="C124" s="526"/>
      <c r="D124" s="195">
        <f>SUM(C118-D122)</f>
        <v>0</v>
      </c>
      <c r="E124" s="274"/>
    </row>
    <row r="125" spans="1:4" ht="15">
      <c r="A125" s="312"/>
      <c r="B125" s="312"/>
      <c r="C125" s="287"/>
      <c r="D125" s="449">
        <v>3</v>
      </c>
    </row>
    <row r="126" spans="1:4" ht="12.75">
      <c r="A126" s="309"/>
      <c r="B126" s="287"/>
      <c r="C126" s="287"/>
      <c r="D126" s="287"/>
    </row>
    <row r="127" spans="1:4" ht="12.75">
      <c r="A127" s="309"/>
      <c r="B127" s="269"/>
      <c r="C127" s="269"/>
      <c r="D127" s="269"/>
    </row>
    <row r="128" s="269" customFormat="1" ht="12.75">
      <c r="A128" s="309"/>
    </row>
    <row r="129" s="269" customFormat="1" ht="12.75">
      <c r="A129" s="309"/>
    </row>
    <row r="130" s="269" customFormat="1" ht="12.75">
      <c r="A130" s="309"/>
    </row>
    <row r="131" spans="1:4" ht="15" customHeight="1">
      <c r="A131" s="309"/>
      <c r="B131" s="269"/>
      <c r="C131" s="269"/>
      <c r="D131" s="269"/>
    </row>
    <row r="132" spans="1:4" ht="12.75">
      <c r="A132" s="309"/>
      <c r="B132" s="269"/>
      <c r="C132" s="269"/>
      <c r="D132" s="269"/>
    </row>
    <row r="133" spans="1:4" ht="12.75">
      <c r="A133" s="309"/>
      <c r="B133" s="269"/>
      <c r="C133" s="269"/>
      <c r="D133" s="269"/>
    </row>
    <row r="134" spans="1:4" ht="12.75">
      <c r="A134" s="313"/>
      <c r="B134" s="314"/>
      <c r="C134" s="269"/>
      <c r="D134" s="269"/>
    </row>
    <row r="135" spans="1:4" ht="12.75">
      <c r="A135" s="313"/>
      <c r="B135" s="314"/>
      <c r="C135" s="269"/>
      <c r="D135" s="269"/>
    </row>
    <row r="136" spans="1:4" ht="12.75">
      <c r="A136" s="309"/>
      <c r="B136" s="269"/>
      <c r="C136" s="311"/>
      <c r="D136" s="269"/>
    </row>
    <row r="137" spans="1:4" ht="12.75">
      <c r="A137" s="309"/>
      <c r="B137" s="269"/>
      <c r="C137" s="311"/>
      <c r="D137" s="269"/>
    </row>
    <row r="138" spans="1:4" ht="12.75">
      <c r="A138" s="309"/>
      <c r="B138" s="269"/>
      <c r="C138" s="311"/>
      <c r="D138" s="269"/>
    </row>
    <row r="139" spans="1:4" ht="12.75">
      <c r="A139" s="309"/>
      <c r="B139" s="269"/>
      <c r="C139" s="311"/>
      <c r="D139" s="269"/>
    </row>
    <row r="140" spans="1:4" ht="12.75">
      <c r="A140" s="309"/>
      <c r="B140" s="314"/>
      <c r="C140" s="269"/>
      <c r="D140" s="311"/>
    </row>
    <row r="141" spans="1:4" ht="12.75">
      <c r="A141" s="313"/>
      <c r="B141" s="314"/>
      <c r="C141" s="269"/>
      <c r="D141" s="269"/>
    </row>
    <row r="142" spans="1:4" ht="12.75">
      <c r="A142" s="309"/>
      <c r="B142" s="269"/>
      <c r="C142" s="269"/>
      <c r="D142" s="269"/>
    </row>
    <row r="143" spans="1:4" ht="12.75">
      <c r="A143" s="309"/>
      <c r="B143" s="269"/>
      <c r="C143" s="269"/>
      <c r="D143" s="269"/>
    </row>
    <row r="144" spans="1:4" ht="12.75">
      <c r="A144" s="309"/>
      <c r="B144" s="269"/>
      <c r="C144" s="269"/>
      <c r="D144" s="269"/>
    </row>
    <row r="145" spans="1:4" ht="12.75">
      <c r="A145" s="309"/>
      <c r="B145" s="269"/>
      <c r="C145" s="269"/>
      <c r="D145" s="269"/>
    </row>
    <row r="146" spans="1:4" ht="12.75">
      <c r="A146" s="309"/>
      <c r="B146" s="269"/>
      <c r="C146" s="269"/>
      <c r="D146" s="269"/>
    </row>
    <row r="147" spans="1:4" ht="12.75">
      <c r="A147" s="309"/>
      <c r="B147" s="310"/>
      <c r="C147" s="269"/>
      <c r="D147" s="311"/>
    </row>
    <row r="148" spans="1:4" ht="15.75">
      <c r="A148" s="315"/>
      <c r="B148" s="315"/>
      <c r="C148" s="315"/>
      <c r="D148" s="315"/>
    </row>
    <row r="149" spans="1:4" ht="15">
      <c r="A149" s="313"/>
      <c r="B149" s="314"/>
      <c r="C149" s="269"/>
      <c r="D149" s="312"/>
    </row>
    <row r="150" spans="1:4" ht="12.75">
      <c r="A150" s="313"/>
      <c r="B150" s="314"/>
      <c r="C150" s="269"/>
      <c r="D150" s="269"/>
    </row>
    <row r="151" spans="1:4" ht="12.75">
      <c r="A151" s="309"/>
      <c r="B151" s="269"/>
      <c r="C151" s="311"/>
      <c r="D151" s="316"/>
    </row>
    <row r="152" spans="1:4" ht="12.75">
      <c r="A152" s="309"/>
      <c r="B152" s="269"/>
      <c r="C152" s="311"/>
      <c r="D152" s="316"/>
    </row>
    <row r="153" spans="1:4" ht="12.75">
      <c r="A153" s="309"/>
      <c r="B153" s="269"/>
      <c r="C153" s="311"/>
      <c r="D153" s="269"/>
    </row>
    <row r="154" spans="1:4" s="317" customFormat="1" ht="12.75">
      <c r="A154" s="309"/>
      <c r="B154" s="269"/>
      <c r="C154" s="311"/>
      <c r="D154" s="269"/>
    </row>
    <row r="155" spans="1:4" ht="12.75">
      <c r="A155" s="309"/>
      <c r="B155" s="269"/>
      <c r="C155" s="311"/>
      <c r="D155" s="269"/>
    </row>
    <row r="156" spans="1:4" ht="12.75">
      <c r="A156" s="309"/>
      <c r="B156" s="314"/>
      <c r="C156" s="269"/>
      <c r="D156" s="311"/>
    </row>
    <row r="157" spans="1:4" ht="12.75">
      <c r="A157" s="313"/>
      <c r="B157" s="310"/>
      <c r="C157" s="269"/>
      <c r="D157" s="269"/>
    </row>
    <row r="158" spans="1:4" ht="12.75">
      <c r="A158" s="313"/>
      <c r="B158" s="314"/>
      <c r="C158" s="269"/>
      <c r="D158" s="269"/>
    </row>
    <row r="159" spans="1:4" ht="12.75">
      <c r="A159" s="309"/>
      <c r="B159" s="269"/>
      <c r="C159" s="311"/>
      <c r="D159" s="269"/>
    </row>
    <row r="160" spans="1:4" ht="12.75">
      <c r="A160" s="309"/>
      <c r="B160" s="269"/>
      <c r="C160" s="311"/>
      <c r="D160" s="269"/>
    </row>
    <row r="161" spans="1:4" ht="12.75">
      <c r="A161" s="309"/>
      <c r="B161" s="314"/>
      <c r="C161" s="269"/>
      <c r="D161" s="311"/>
    </row>
    <row r="162" spans="1:4" ht="12.75">
      <c r="A162" s="313"/>
      <c r="B162" s="310"/>
      <c r="C162" s="269"/>
      <c r="D162" s="269"/>
    </row>
    <row r="163" spans="1:4" ht="12.75">
      <c r="A163" s="313"/>
      <c r="B163" s="310"/>
      <c r="C163" s="269"/>
      <c r="D163" s="269"/>
    </row>
    <row r="164" spans="1:4" ht="12.75">
      <c r="A164" s="309"/>
      <c r="B164" s="211"/>
      <c r="C164" s="311"/>
      <c r="D164" s="269"/>
    </row>
    <row r="165" spans="1:4" ht="12.75">
      <c r="A165" s="309"/>
      <c r="B165" s="211"/>
      <c r="C165" s="311"/>
      <c r="D165" s="269"/>
    </row>
    <row r="166" spans="1:4" ht="12.75">
      <c r="A166" s="309"/>
      <c r="B166" s="211"/>
      <c r="C166" s="311"/>
      <c r="D166" s="318"/>
    </row>
    <row r="167" spans="1:4" ht="12.75">
      <c r="A167" s="309"/>
      <c r="B167" s="211"/>
      <c r="C167" s="311"/>
      <c r="D167" s="318"/>
    </row>
    <row r="168" spans="1:4" ht="12.75">
      <c r="A168" s="309"/>
      <c r="B168" s="211"/>
      <c r="C168" s="311"/>
      <c r="D168" s="318"/>
    </row>
    <row r="169" spans="1:4" ht="12.75">
      <c r="A169" s="309"/>
      <c r="B169" s="211"/>
      <c r="C169" s="311"/>
      <c r="D169" s="318"/>
    </row>
    <row r="170" spans="1:4" ht="12.75">
      <c r="A170" s="309"/>
      <c r="B170" s="211"/>
      <c r="C170" s="311"/>
      <c r="D170" s="318"/>
    </row>
    <row r="171" spans="1:4" ht="12.75">
      <c r="A171" s="309"/>
      <c r="B171" s="310"/>
      <c r="C171" s="269"/>
      <c r="D171" s="311"/>
    </row>
    <row r="172" spans="1:4" ht="12.75">
      <c r="A172" s="313"/>
      <c r="B172" s="310"/>
      <c r="C172" s="269"/>
      <c r="D172" s="269"/>
    </row>
    <row r="173" spans="1:4" ht="12.75">
      <c r="A173" s="313"/>
      <c r="B173" s="310"/>
      <c r="C173" s="269"/>
      <c r="D173" s="269"/>
    </row>
    <row r="174" spans="1:4" ht="12.75">
      <c r="A174" s="319"/>
      <c r="B174" s="211"/>
      <c r="C174" s="311"/>
      <c r="D174" s="269"/>
    </row>
    <row r="175" spans="1:4" ht="12.75">
      <c r="A175" s="319"/>
      <c r="B175" s="211"/>
      <c r="C175" s="311"/>
      <c r="D175" s="269"/>
    </row>
    <row r="176" spans="1:4" ht="12.75">
      <c r="A176" s="309"/>
      <c r="B176" s="310"/>
      <c r="C176" s="269"/>
      <c r="D176" s="311"/>
    </row>
    <row r="177" spans="1:4" ht="12.75">
      <c r="A177" s="309"/>
      <c r="B177" s="310"/>
      <c r="C177" s="269"/>
      <c r="D177" s="311"/>
    </row>
    <row r="178" spans="1:4" ht="12.75">
      <c r="A178" s="309"/>
      <c r="B178" s="320"/>
      <c r="C178" s="269"/>
      <c r="D178" s="269"/>
    </row>
    <row r="179" spans="1:4" ht="12.75">
      <c r="A179" s="313"/>
      <c r="B179" s="211"/>
      <c r="C179" s="269"/>
      <c r="D179" s="269"/>
    </row>
    <row r="180" spans="1:4" ht="12.75">
      <c r="A180" s="309"/>
      <c r="B180" s="211"/>
      <c r="C180" s="269"/>
      <c r="D180" s="269"/>
    </row>
    <row r="181" spans="1:4" ht="12.75">
      <c r="A181" s="309"/>
      <c r="B181" s="211"/>
      <c r="C181" s="269"/>
      <c r="D181" s="269"/>
    </row>
    <row r="182" spans="1:4" ht="12.75">
      <c r="A182" s="309"/>
      <c r="B182" s="310"/>
      <c r="C182" s="269"/>
      <c r="D182" s="269"/>
    </row>
    <row r="183" spans="1:4" ht="12.75">
      <c r="A183" s="313"/>
      <c r="B183" s="269"/>
      <c r="C183" s="269"/>
      <c r="D183" s="269"/>
    </row>
    <row r="184" spans="1:2" s="269" customFormat="1" ht="12.75">
      <c r="A184" s="309"/>
      <c r="B184" s="314"/>
    </row>
    <row r="185" spans="1:4" ht="12.75">
      <c r="A185" s="309"/>
      <c r="B185" s="269"/>
      <c r="C185" s="269"/>
      <c r="D185" s="269"/>
    </row>
    <row r="186" spans="1:4" ht="12.75">
      <c r="A186" s="309"/>
      <c r="B186" s="269"/>
      <c r="C186" s="269"/>
      <c r="D186" s="269"/>
    </row>
    <row r="187" spans="1:4" ht="12.75">
      <c r="A187" s="309"/>
      <c r="B187" s="269"/>
      <c r="C187" s="269"/>
      <c r="D187" s="269"/>
    </row>
    <row r="188" spans="1:4" ht="12.75">
      <c r="A188" s="309"/>
      <c r="B188" s="269"/>
      <c r="C188" s="269"/>
      <c r="D188" s="269"/>
    </row>
    <row r="189" spans="1:4" ht="12.75">
      <c r="A189" s="309"/>
      <c r="B189" s="269"/>
      <c r="C189" s="269"/>
      <c r="D189" s="269"/>
    </row>
    <row r="190" spans="1:4" ht="12.75">
      <c r="A190" s="309"/>
      <c r="B190" s="269"/>
      <c r="C190" s="269"/>
      <c r="D190" s="269"/>
    </row>
    <row r="191" spans="1:4" ht="12.75">
      <c r="A191" s="309"/>
      <c r="B191" s="269"/>
      <c r="C191" s="269"/>
      <c r="D191" s="269"/>
    </row>
    <row r="192" spans="1:4" ht="12.75">
      <c r="A192" s="309"/>
      <c r="B192" s="269"/>
      <c r="C192" s="269"/>
      <c r="D192" s="269"/>
    </row>
    <row r="193" spans="1:4" ht="12.75">
      <c r="A193" s="309"/>
      <c r="B193" s="269"/>
      <c r="C193" s="269"/>
      <c r="D193" s="269"/>
    </row>
    <row r="194" spans="1:4" ht="12.75">
      <c r="A194" s="309"/>
      <c r="B194" s="269"/>
      <c r="C194" s="269"/>
      <c r="D194" s="269"/>
    </row>
    <row r="195" spans="1:4" ht="12.75">
      <c r="A195" s="309"/>
      <c r="B195" s="269"/>
      <c r="C195" s="269"/>
      <c r="D195" s="269"/>
    </row>
    <row r="196" spans="1:4" ht="12.75">
      <c r="A196" s="309"/>
      <c r="B196" s="269"/>
      <c r="C196" s="269"/>
      <c r="D196" s="269"/>
    </row>
    <row r="197" spans="1:4" ht="12.75">
      <c r="A197" s="309"/>
      <c r="B197" s="269"/>
      <c r="C197" s="269"/>
      <c r="D197" s="269"/>
    </row>
    <row r="198" spans="1:4" ht="12.75">
      <c r="A198" s="309"/>
      <c r="B198" s="269"/>
      <c r="C198" s="269"/>
      <c r="D198" s="269"/>
    </row>
    <row r="199" spans="1:4" ht="12.75">
      <c r="A199" s="309"/>
      <c r="D199" s="269"/>
    </row>
    <row r="1687" ht="12" customHeight="1"/>
  </sheetData>
  <sheetProtection password="CA55" sheet="1" objects="1" scenarios="1"/>
  <mergeCells count="6">
    <mergeCell ref="A1:C1"/>
    <mergeCell ref="B124:C124"/>
    <mergeCell ref="A2:B2"/>
    <mergeCell ref="A64:B64"/>
    <mergeCell ref="A62:B62"/>
    <mergeCell ref="A63:D6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275" customWidth="1"/>
    <col min="2" max="2" width="51.421875" style="275" customWidth="1"/>
    <col min="3" max="4" width="15.57421875" style="275" customWidth="1"/>
    <col min="5" max="16384" width="9.140625" style="275" customWidth="1"/>
  </cols>
  <sheetData>
    <row r="1" spans="1:4" s="374" customFormat="1" ht="11.25">
      <c r="A1" s="376">
        <f>'Scheda Anagraf.'!A1:H1</f>
      </c>
      <c r="B1" s="376"/>
      <c r="C1" s="376"/>
      <c r="D1" s="373">
        <f>'Scheda Anagraf.'!G1</f>
      </c>
    </row>
    <row r="2" spans="1:4" ht="12.75">
      <c r="A2" s="527"/>
      <c r="B2" s="527"/>
      <c r="C2" s="274"/>
      <c r="D2" s="274"/>
    </row>
    <row r="3" spans="1:4" ht="15">
      <c r="A3" s="531" t="s">
        <v>134</v>
      </c>
      <c r="B3" s="531"/>
      <c r="C3" s="531"/>
      <c r="D3" s="531"/>
    </row>
    <row r="4" spans="1:4" ht="15">
      <c r="A4" s="219" t="s">
        <v>69</v>
      </c>
      <c r="B4" s="220" t="s">
        <v>73</v>
      </c>
      <c r="C4" s="221" t="s">
        <v>2</v>
      </c>
      <c r="D4" s="222" t="s">
        <v>15</v>
      </c>
    </row>
    <row r="5" spans="1:4" ht="9" customHeight="1">
      <c r="A5" s="181"/>
      <c r="B5" s="182"/>
      <c r="C5" s="206"/>
      <c r="D5" s="223"/>
    </row>
    <row r="6" spans="1:4" ht="12.75">
      <c r="A6" s="184" t="s">
        <v>45</v>
      </c>
      <c r="B6" s="185" t="s">
        <v>139</v>
      </c>
      <c r="C6" s="133"/>
      <c r="D6" s="186"/>
    </row>
    <row r="7" spans="1:4" ht="12.75">
      <c r="A7" s="187" t="s">
        <v>4</v>
      </c>
      <c r="B7" s="133" t="s">
        <v>46</v>
      </c>
      <c r="C7" s="172"/>
      <c r="D7" s="186"/>
    </row>
    <row r="8" spans="1:4" ht="12.75">
      <c r="A8" s="187" t="s">
        <v>5</v>
      </c>
      <c r="B8" s="133" t="s">
        <v>88</v>
      </c>
      <c r="C8" s="174"/>
      <c r="D8" s="186"/>
    </row>
    <row r="9" spans="1:4" ht="12.75">
      <c r="A9" s="187"/>
      <c r="B9" s="185" t="s">
        <v>141</v>
      </c>
      <c r="C9" s="196">
        <f>SUM(C7:C8)</f>
        <v>0</v>
      </c>
      <c r="D9" s="186"/>
    </row>
    <row r="10" spans="1:4" ht="12.75">
      <c r="A10" s="187"/>
      <c r="B10" s="185"/>
      <c r="C10" s="213"/>
      <c r="D10" s="186"/>
    </row>
    <row r="11" spans="1:4" ht="12.75">
      <c r="A11" s="184" t="s">
        <v>47</v>
      </c>
      <c r="B11" s="185" t="s">
        <v>140</v>
      </c>
      <c r="C11" s="133"/>
      <c r="D11" s="186"/>
    </row>
    <row r="12" spans="1:4" ht="12.75">
      <c r="A12" s="187" t="s">
        <v>17</v>
      </c>
      <c r="B12" s="133" t="s">
        <v>48</v>
      </c>
      <c r="C12" s="133"/>
      <c r="D12" s="172"/>
    </row>
    <row r="13" spans="1:4" ht="12.75">
      <c r="A13" s="187" t="s">
        <v>18</v>
      </c>
      <c r="B13" s="133" t="s">
        <v>264</v>
      </c>
      <c r="C13" s="133"/>
      <c r="D13" s="173"/>
    </row>
    <row r="14" spans="1:7" ht="12.75">
      <c r="A14" s="187" t="s">
        <v>19</v>
      </c>
      <c r="B14" s="133" t="s">
        <v>313</v>
      </c>
      <c r="C14" s="133"/>
      <c r="D14" s="173"/>
      <c r="G14" s="324"/>
    </row>
    <row r="15" spans="1:4" ht="12.75">
      <c r="A15" s="187" t="s">
        <v>20</v>
      </c>
      <c r="B15" s="133" t="s">
        <v>49</v>
      </c>
      <c r="C15" s="133"/>
      <c r="D15" s="173"/>
    </row>
    <row r="16" spans="1:4" ht="12.75">
      <c r="A16" s="187" t="s">
        <v>21</v>
      </c>
      <c r="B16" s="133" t="s">
        <v>50</v>
      </c>
      <c r="C16" s="133"/>
      <c r="D16" s="174"/>
    </row>
    <row r="17" spans="1:4" ht="13.5" thickBot="1">
      <c r="A17" s="187"/>
      <c r="B17" s="203" t="s">
        <v>177</v>
      </c>
      <c r="C17" s="133"/>
      <c r="D17" s="227">
        <f>SUM(D12:D16)</f>
        <v>0</v>
      </c>
    </row>
    <row r="18" spans="1:5" ht="13.5" thickBot="1">
      <c r="A18" s="224"/>
      <c r="B18" s="130"/>
      <c r="C18" s="225" t="s">
        <v>135</v>
      </c>
      <c r="D18" s="195">
        <f>SUM(C9-D17)</f>
        <v>0</v>
      </c>
      <c r="E18" s="269"/>
    </row>
    <row r="19" spans="1:4" ht="15">
      <c r="A19" s="181" t="s">
        <v>72</v>
      </c>
      <c r="B19" s="182" t="s">
        <v>74</v>
      </c>
      <c r="C19" s="206" t="s">
        <v>2</v>
      </c>
      <c r="D19" s="222" t="s">
        <v>15</v>
      </c>
    </row>
    <row r="20" spans="1:4" ht="9" customHeight="1">
      <c r="A20" s="181"/>
      <c r="B20" s="182"/>
      <c r="C20" s="206"/>
      <c r="D20" s="223"/>
    </row>
    <row r="21" spans="1:4" ht="12.75">
      <c r="A21" s="184" t="s">
        <v>51</v>
      </c>
      <c r="B21" s="185" t="s">
        <v>149</v>
      </c>
      <c r="C21" s="133"/>
      <c r="D21" s="186"/>
    </row>
    <row r="22" spans="1:4" ht="12.75">
      <c r="A22" s="187" t="s">
        <v>4</v>
      </c>
      <c r="B22" s="133" t="s">
        <v>124</v>
      </c>
      <c r="C22" s="172"/>
      <c r="D22" s="186"/>
    </row>
    <row r="23" spans="1:4" ht="12.75">
      <c r="A23" s="187" t="s">
        <v>5</v>
      </c>
      <c r="B23" s="190" t="s">
        <v>125</v>
      </c>
      <c r="C23" s="174"/>
      <c r="D23" s="186"/>
    </row>
    <row r="24" spans="1:4" ht="12.75">
      <c r="A24" s="187"/>
      <c r="B24" s="154" t="s">
        <v>138</v>
      </c>
      <c r="C24" s="196">
        <f>SUM(C22:C23)</f>
        <v>0</v>
      </c>
      <c r="D24" s="186"/>
    </row>
    <row r="25" spans="1:4" ht="12.75">
      <c r="A25" s="184" t="s">
        <v>55</v>
      </c>
      <c r="B25" s="185" t="s">
        <v>136</v>
      </c>
      <c r="C25" s="133"/>
      <c r="D25" s="186"/>
    </row>
    <row r="26" spans="1:4" ht="12.75">
      <c r="A26" s="187" t="s">
        <v>17</v>
      </c>
      <c r="B26" s="133" t="s">
        <v>129</v>
      </c>
      <c r="C26" s="133"/>
      <c r="D26" s="172"/>
    </row>
    <row r="27" spans="1:4" ht="12.75">
      <c r="A27" s="187" t="s">
        <v>18</v>
      </c>
      <c r="B27" s="133" t="s">
        <v>130</v>
      </c>
      <c r="C27" s="133"/>
      <c r="D27" s="174"/>
    </row>
    <row r="28" spans="1:4" ht="13.5" thickBot="1">
      <c r="A28" s="187"/>
      <c r="B28" s="154" t="s">
        <v>137</v>
      </c>
      <c r="C28" s="133"/>
      <c r="D28" s="227">
        <f>SUM(D26:D27)</f>
        <v>0</v>
      </c>
    </row>
    <row r="29" spans="1:4" ht="13.5" thickBot="1">
      <c r="A29" s="205"/>
      <c r="B29" s="192"/>
      <c r="C29" s="225" t="s">
        <v>142</v>
      </c>
      <c r="D29" s="195">
        <f>SUM(C24-D28)</f>
        <v>0</v>
      </c>
    </row>
    <row r="30" spans="1:4" ht="15" customHeight="1">
      <c r="A30" s="181" t="s">
        <v>75</v>
      </c>
      <c r="B30" s="182" t="s">
        <v>76</v>
      </c>
      <c r="C30" s="206" t="s">
        <v>2</v>
      </c>
      <c r="D30" s="223" t="s">
        <v>15</v>
      </c>
    </row>
    <row r="31" spans="1:4" ht="9" customHeight="1">
      <c r="A31" s="134"/>
      <c r="B31" s="133"/>
      <c r="C31" s="133"/>
      <c r="D31" s="186"/>
    </row>
    <row r="32" spans="1:6" ht="12.75">
      <c r="A32" s="184" t="s">
        <v>56</v>
      </c>
      <c r="B32" s="185" t="s">
        <v>368</v>
      </c>
      <c r="C32" s="133"/>
      <c r="D32" s="186"/>
      <c r="F32" s="298"/>
    </row>
    <row r="33" spans="1:6" ht="12.75">
      <c r="A33" s="187" t="s">
        <v>4</v>
      </c>
      <c r="B33" s="190" t="s">
        <v>315</v>
      </c>
      <c r="C33" s="172"/>
      <c r="D33" s="186"/>
      <c r="F33" s="298"/>
    </row>
    <row r="34" spans="1:6" ht="12.75">
      <c r="A34" s="187" t="s">
        <v>5</v>
      </c>
      <c r="B34" s="190" t="s">
        <v>126</v>
      </c>
      <c r="C34" s="173"/>
      <c r="D34" s="186"/>
      <c r="F34" s="211"/>
    </row>
    <row r="35" spans="1:6" ht="12.75">
      <c r="A35" s="187" t="s">
        <v>6</v>
      </c>
      <c r="B35" s="190" t="s">
        <v>198</v>
      </c>
      <c r="C35" s="173"/>
      <c r="D35" s="186"/>
      <c r="F35" s="298"/>
    </row>
    <row r="36" spans="1:4" ht="12.75">
      <c r="A36" s="187" t="s">
        <v>7</v>
      </c>
      <c r="B36" s="190" t="s">
        <v>143</v>
      </c>
      <c r="C36" s="173"/>
      <c r="D36" s="186"/>
    </row>
    <row r="37" spans="1:4" ht="12.75">
      <c r="A37" s="187" t="s">
        <v>8</v>
      </c>
      <c r="B37" s="190" t="s">
        <v>144</v>
      </c>
      <c r="C37" s="173"/>
      <c r="D37" s="186"/>
    </row>
    <row r="38" spans="1:4" ht="12.75">
      <c r="A38" s="187"/>
      <c r="B38" s="154" t="s">
        <v>369</v>
      </c>
      <c r="C38" s="196">
        <f>SUM(C33:C37)</f>
        <v>0</v>
      </c>
      <c r="D38" s="186"/>
    </row>
    <row r="39" spans="1:4" ht="12.75">
      <c r="A39" s="187"/>
      <c r="B39" s="154"/>
      <c r="C39" s="213"/>
      <c r="D39" s="186"/>
    </row>
    <row r="40" spans="1:4" ht="12.75">
      <c r="A40" s="184" t="s">
        <v>57</v>
      </c>
      <c r="B40" s="185" t="s">
        <v>370</v>
      </c>
      <c r="C40" s="133"/>
      <c r="D40" s="186"/>
    </row>
    <row r="41" spans="1:4" ht="12.75">
      <c r="A41" s="187" t="s">
        <v>17</v>
      </c>
      <c r="B41" s="190" t="s">
        <v>302</v>
      </c>
      <c r="C41" s="133"/>
      <c r="D41" s="172"/>
    </row>
    <row r="42" spans="1:4" ht="12.75">
      <c r="A42" s="187" t="s">
        <v>18</v>
      </c>
      <c r="B42" s="190" t="s">
        <v>303</v>
      </c>
      <c r="C42" s="133"/>
      <c r="D42" s="173"/>
    </row>
    <row r="43" spans="1:4" ht="12.75">
      <c r="A43" s="187" t="s">
        <v>19</v>
      </c>
      <c r="B43" s="190" t="s">
        <v>202</v>
      </c>
      <c r="C43" s="133"/>
      <c r="D43" s="173"/>
    </row>
    <row r="44" spans="1:4" ht="12.75">
      <c r="A44" s="187" t="s">
        <v>20</v>
      </c>
      <c r="B44" s="190" t="s">
        <v>145</v>
      </c>
      <c r="C44" s="133"/>
      <c r="D44" s="173"/>
    </row>
    <row r="45" spans="1:4" ht="12.75">
      <c r="A45" s="187" t="s">
        <v>21</v>
      </c>
      <c r="B45" s="190" t="s">
        <v>146</v>
      </c>
      <c r="C45" s="133"/>
      <c r="D45" s="173"/>
    </row>
    <row r="46" spans="1:4" ht="13.5" thickBot="1">
      <c r="A46" s="187"/>
      <c r="B46" s="154" t="s">
        <v>371</v>
      </c>
      <c r="C46" s="133"/>
      <c r="D46" s="227">
        <f>SUM(D41:D45)</f>
        <v>0</v>
      </c>
    </row>
    <row r="47" spans="1:4" ht="13.5" thickBot="1">
      <c r="A47" s="224"/>
      <c r="B47" s="130"/>
      <c r="C47" s="225" t="s">
        <v>147</v>
      </c>
      <c r="D47" s="195">
        <f>SUM(C38-D46)</f>
        <v>0</v>
      </c>
    </row>
    <row r="48" spans="1:4" ht="15" customHeight="1">
      <c r="A48" s="219" t="s">
        <v>77</v>
      </c>
      <c r="B48" s="220" t="s">
        <v>78</v>
      </c>
      <c r="C48" s="221" t="s">
        <v>2</v>
      </c>
      <c r="D48" s="223" t="s">
        <v>15</v>
      </c>
    </row>
    <row r="49" spans="1:4" ht="9" customHeight="1">
      <c r="A49" s="184"/>
      <c r="B49" s="185"/>
      <c r="C49" s="206"/>
      <c r="D49" s="223"/>
    </row>
    <row r="50" spans="1:4" ht="12.75">
      <c r="A50" s="184" t="s">
        <v>58</v>
      </c>
      <c r="B50" s="185" t="s">
        <v>59</v>
      </c>
      <c r="C50" s="133"/>
      <c r="D50" s="186"/>
    </row>
    <row r="51" spans="1:4" ht="12.75">
      <c r="A51" s="214" t="s">
        <v>4</v>
      </c>
      <c r="B51" s="190" t="s">
        <v>60</v>
      </c>
      <c r="C51" s="172"/>
      <c r="D51" s="300"/>
    </row>
    <row r="52" spans="1:4" ht="12.75">
      <c r="A52" s="214" t="s">
        <v>5</v>
      </c>
      <c r="B52" s="190" t="s">
        <v>61</v>
      </c>
      <c r="C52" s="174"/>
      <c r="D52" s="186"/>
    </row>
    <row r="53" spans="1:4" ht="12.75">
      <c r="A53" s="187"/>
      <c r="B53" s="185" t="s">
        <v>150</v>
      </c>
      <c r="C53" s="196">
        <f>SUM(C51:C52)</f>
        <v>0</v>
      </c>
      <c r="D53" s="186"/>
    </row>
    <row r="54" spans="1:4" ht="12.75">
      <c r="A54" s="187"/>
      <c r="B54" s="185"/>
      <c r="C54" s="213"/>
      <c r="D54" s="186"/>
    </row>
    <row r="55" spans="1:4" ht="12.75">
      <c r="A55" s="184" t="s">
        <v>95</v>
      </c>
      <c r="B55" s="185" t="s">
        <v>63</v>
      </c>
      <c r="C55" s="133"/>
      <c r="D55" s="186"/>
    </row>
    <row r="56" spans="1:4" ht="12.75">
      <c r="A56" s="214" t="s">
        <v>17</v>
      </c>
      <c r="B56" s="190" t="s">
        <v>79</v>
      </c>
      <c r="C56" s="274"/>
      <c r="D56" s="172"/>
    </row>
    <row r="57" spans="1:4" ht="12.75">
      <c r="A57" s="214" t="s">
        <v>18</v>
      </c>
      <c r="B57" s="190" t="s">
        <v>64</v>
      </c>
      <c r="C57" s="274"/>
      <c r="D57" s="174"/>
    </row>
    <row r="58" spans="1:4" ht="13.5" thickBot="1">
      <c r="A58" s="187"/>
      <c r="B58" s="185" t="s">
        <v>96</v>
      </c>
      <c r="C58" s="133"/>
      <c r="D58" s="325">
        <f>SUM(D56:D57)</f>
        <v>0</v>
      </c>
    </row>
    <row r="59" spans="1:4" ht="13.5" thickBot="1">
      <c r="A59" s="224"/>
      <c r="B59" s="130"/>
      <c r="C59" s="226" t="s">
        <v>148</v>
      </c>
      <c r="D59" s="195">
        <f>SUM(C53-D58)</f>
        <v>0</v>
      </c>
    </row>
    <row r="60" spans="1:4" ht="8.25" customHeight="1" thickBot="1">
      <c r="A60" s="133"/>
      <c r="B60" s="133"/>
      <c r="C60" s="133"/>
      <c r="D60" s="133"/>
    </row>
    <row r="61" spans="1:4" ht="15.75" thickBot="1">
      <c r="A61" s="197" t="s">
        <v>203</v>
      </c>
      <c r="B61" s="185" t="s">
        <v>158</v>
      </c>
      <c r="C61" s="133"/>
      <c r="D61" s="195">
        <f>SUM(D18+D29+D47+D59)</f>
        <v>0</v>
      </c>
    </row>
    <row r="62" ht="15.75" customHeight="1">
      <c r="D62" s="451">
        <v>4</v>
      </c>
    </row>
  </sheetData>
  <sheetProtection password="CA55" sheet="1" objects="1" scenarios="1"/>
  <mergeCells count="2">
    <mergeCell ref="A3:D3"/>
    <mergeCell ref="A2:B2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4.140625" style="0" customWidth="1"/>
    <col min="4" max="4" width="42.57421875" style="0" customWidth="1"/>
    <col min="5" max="5" width="10.8515625" style="0" customWidth="1"/>
    <col min="6" max="6" width="1.421875" style="0" hidden="1" customWidth="1"/>
    <col min="7" max="7" width="2.421875" style="0" customWidth="1"/>
    <col min="8" max="8" width="21.7109375" style="0" customWidth="1"/>
    <col min="9" max="9" width="2.7109375" style="328" customWidth="1"/>
    <col min="10" max="10" width="14.421875" style="0" customWidth="1"/>
    <col min="13" max="13" width="8.7109375" style="0" customWidth="1"/>
  </cols>
  <sheetData>
    <row r="1" spans="1:9" s="382" customFormat="1" ht="11.25">
      <c r="A1" s="407">
        <f>'Scheda Anagraf.'!A1:H1</f>
      </c>
      <c r="B1" s="407"/>
      <c r="C1" s="407"/>
      <c r="D1" s="407"/>
      <c r="E1" s="407"/>
      <c r="F1" s="407"/>
      <c r="G1" s="407"/>
      <c r="H1" s="408">
        <f>'Scheda Anagraf.'!G1</f>
      </c>
      <c r="I1" s="407"/>
    </row>
    <row r="2" spans="1:10" ht="12.75">
      <c r="A2" s="7"/>
      <c r="B2" s="7"/>
      <c r="C2" s="514"/>
      <c r="D2" s="514"/>
      <c r="E2" s="83"/>
      <c r="F2" s="83"/>
      <c r="G2" s="83"/>
      <c r="H2" s="83"/>
      <c r="I2" s="8"/>
      <c r="J2" s="1"/>
    </row>
    <row r="3" spans="1:10" ht="12.75">
      <c r="A3" s="7"/>
      <c r="B3" s="7"/>
      <c r="C3" s="8"/>
      <c r="D3" s="10" t="s">
        <v>162</v>
      </c>
      <c r="E3" s="10"/>
      <c r="F3" s="10"/>
      <c r="G3" s="10"/>
      <c r="H3" s="10"/>
      <c r="I3" s="8"/>
      <c r="J3" s="3"/>
    </row>
    <row r="4" spans="1:10" ht="8.25" customHeight="1">
      <c r="A4" s="7"/>
      <c r="B4" s="7"/>
      <c r="C4" s="8"/>
      <c r="D4" s="10"/>
      <c r="E4" s="10"/>
      <c r="F4" s="10"/>
      <c r="G4" s="10"/>
      <c r="H4" s="10"/>
      <c r="I4" s="8"/>
      <c r="J4" s="2"/>
    </row>
    <row r="5" spans="1:10" ht="9.75" customHeight="1">
      <c r="A5" s="7"/>
      <c r="B5" s="24"/>
      <c r="C5" s="245"/>
      <c r="D5" s="245"/>
      <c r="E5" s="78"/>
      <c r="F5" s="78"/>
      <c r="G5" s="78"/>
      <c r="H5" s="78"/>
      <c r="I5" s="238"/>
      <c r="J5" s="2"/>
    </row>
    <row r="6" spans="1:10" ht="15">
      <c r="A6" s="7"/>
      <c r="B6" s="384"/>
      <c r="C6" s="16" t="s">
        <v>385</v>
      </c>
      <c r="D6" s="84" t="s">
        <v>363</v>
      </c>
      <c r="E6" s="9"/>
      <c r="F6" s="9"/>
      <c r="G6" s="9" t="s">
        <v>98</v>
      </c>
      <c r="H6" s="229">
        <f>'Rend.Gestione2-3'!$D$111</f>
        <v>0</v>
      </c>
      <c r="I6" s="14"/>
      <c r="J6" s="2"/>
    </row>
    <row r="7" spans="1:10" ht="15" customHeight="1">
      <c r="A7" s="7"/>
      <c r="B7" s="384"/>
      <c r="C7" s="16" t="s">
        <v>386</v>
      </c>
      <c r="D7" s="84" t="s">
        <v>401</v>
      </c>
      <c r="E7" s="9"/>
      <c r="F7" s="9"/>
      <c r="G7" s="9" t="s">
        <v>98</v>
      </c>
      <c r="H7" s="229">
        <f>'Rend.Gestione2-3'!$D$124</f>
        <v>0</v>
      </c>
      <c r="I7" s="14"/>
      <c r="J7" s="2"/>
    </row>
    <row r="8" spans="1:10" ht="15" customHeight="1">
      <c r="A8" s="7"/>
      <c r="B8" s="384"/>
      <c r="C8" s="16" t="s">
        <v>387</v>
      </c>
      <c r="D8" s="85" t="s">
        <v>364</v>
      </c>
      <c r="E8" s="20"/>
      <c r="F8" s="9"/>
      <c r="G8" s="9" t="s">
        <v>98</v>
      </c>
      <c r="H8" s="229">
        <f>'Movim.Capitale4'!$D$61</f>
        <v>0</v>
      </c>
      <c r="I8" s="14"/>
      <c r="J8" s="2"/>
    </row>
    <row r="9" spans="1:10" ht="15" customHeight="1" thickBot="1">
      <c r="A9" s="7"/>
      <c r="B9" s="17"/>
      <c r="C9" s="16"/>
      <c r="D9" s="84"/>
      <c r="E9" s="9"/>
      <c r="F9" s="9"/>
      <c r="G9" s="9"/>
      <c r="H9" s="16"/>
      <c r="I9" s="14"/>
      <c r="J9" s="2"/>
    </row>
    <row r="10" spans="1:10" ht="16.5" thickBot="1" thickTop="1">
      <c r="A10" s="7"/>
      <c r="B10" s="384"/>
      <c r="C10" s="76" t="s">
        <v>397</v>
      </c>
      <c r="D10" s="75" t="s">
        <v>388</v>
      </c>
      <c r="E10" s="16"/>
      <c r="F10" s="16"/>
      <c r="G10" s="9" t="s">
        <v>98</v>
      </c>
      <c r="H10" s="432">
        <f>SUM(H6+H7+H8)</f>
        <v>0</v>
      </c>
      <c r="I10" s="14"/>
      <c r="J10" s="2"/>
    </row>
    <row r="11" spans="1:11" ht="8.25" customHeight="1" thickTop="1">
      <c r="A11" s="7"/>
      <c r="B11" s="23"/>
      <c r="C11" s="77"/>
      <c r="D11" s="82"/>
      <c r="E11" s="82"/>
      <c r="F11" s="82"/>
      <c r="G11" s="12"/>
      <c r="H11" s="246"/>
      <c r="I11" s="11"/>
      <c r="J11" s="2"/>
      <c r="K11" s="4"/>
    </row>
    <row r="12" spans="1:10" ht="9.75" customHeight="1">
      <c r="A12" s="7"/>
      <c r="B12" s="17"/>
      <c r="C12" s="76"/>
      <c r="D12" s="16"/>
      <c r="E12" s="16"/>
      <c r="F12" s="16"/>
      <c r="G12" s="9"/>
      <c r="H12" s="244"/>
      <c r="I12" s="14"/>
      <c r="J12" s="2"/>
    </row>
    <row r="13" spans="1:10" ht="12.75">
      <c r="A13" s="7"/>
      <c r="B13" s="17"/>
      <c r="C13" s="76"/>
      <c r="D13" s="10" t="s">
        <v>389</v>
      </c>
      <c r="E13" s="16"/>
      <c r="F13" s="16"/>
      <c r="G13" s="9"/>
      <c r="H13" s="244"/>
      <c r="I13" s="14"/>
      <c r="J13" s="2"/>
    </row>
    <row r="14" spans="1:10" ht="7.5" customHeight="1">
      <c r="A14" s="7"/>
      <c r="B14" s="17"/>
      <c r="C14" s="76"/>
      <c r="D14" s="16"/>
      <c r="E14" s="16"/>
      <c r="F14" s="16"/>
      <c r="G14" s="9"/>
      <c r="H14" s="244"/>
      <c r="I14" s="14"/>
      <c r="J14" s="2"/>
    </row>
    <row r="15" spans="1:10" ht="15" customHeight="1">
      <c r="A15" s="7"/>
      <c r="B15" s="17"/>
      <c r="C15" s="16" t="s">
        <v>390</v>
      </c>
      <c r="D15" s="84" t="str">
        <f>"Totale Capitale a disposizione al 1°gen "</f>
        <v>Totale Capitale a disposizione al 1°gen </v>
      </c>
      <c r="E15" s="84"/>
      <c r="F15" s="84"/>
      <c r="G15" s="84" t="s">
        <v>98</v>
      </c>
      <c r="H15" s="229">
        <f>'Situaz.Patrim.1'!$F$29</f>
        <v>0</v>
      </c>
      <c r="I15" s="14"/>
      <c r="J15" s="2"/>
    </row>
    <row r="16" spans="1:9" s="2" customFormat="1" ht="15" customHeight="1">
      <c r="A16" s="9"/>
      <c r="B16" s="17"/>
      <c r="C16" s="16"/>
      <c r="D16" s="16" t="s">
        <v>402</v>
      </c>
      <c r="E16" s="84"/>
      <c r="F16" s="84"/>
      <c r="G16" s="84"/>
      <c r="H16" s="431"/>
      <c r="I16" s="14"/>
    </row>
    <row r="17" spans="1:10" ht="14.25">
      <c r="A17" s="7"/>
      <c r="B17" s="17"/>
      <c r="C17" s="16" t="s">
        <v>391</v>
      </c>
      <c r="D17" s="84" t="s">
        <v>400</v>
      </c>
      <c r="E17" s="16"/>
      <c r="F17" s="16"/>
      <c r="G17" s="9" t="s">
        <v>98</v>
      </c>
      <c r="H17" s="229">
        <f>H10</f>
        <v>0</v>
      </c>
      <c r="I17" s="14"/>
      <c r="J17" s="2"/>
    </row>
    <row r="18" spans="1:10" ht="15" thickBot="1">
      <c r="A18" s="7"/>
      <c r="B18" s="17"/>
      <c r="C18" s="16"/>
      <c r="D18" s="84"/>
      <c r="E18" s="16"/>
      <c r="F18" s="16"/>
      <c r="G18" s="9"/>
      <c r="H18" s="244"/>
      <c r="I18" s="14"/>
      <c r="J18" s="2"/>
    </row>
    <row r="19" spans="1:10" ht="15.75" thickBot="1">
      <c r="A19" s="9"/>
      <c r="B19" s="429"/>
      <c r="C19" s="442" t="s">
        <v>392</v>
      </c>
      <c r="D19" s="75" t="s">
        <v>393</v>
      </c>
      <c r="E19" s="84"/>
      <c r="F19" s="443"/>
      <c r="G19" s="443" t="s">
        <v>98</v>
      </c>
      <c r="H19" s="438">
        <f>SUM(H15+H17)</f>
        <v>0</v>
      </c>
      <c r="I19" s="14"/>
      <c r="J19" s="2"/>
    </row>
    <row r="20" spans="1:10" ht="13.5" thickBot="1">
      <c r="A20" s="9"/>
      <c r="B20" s="17"/>
      <c r="C20" s="16"/>
      <c r="D20" s="16" t="s">
        <v>394</v>
      </c>
      <c r="E20" s="16"/>
      <c r="F20" s="16"/>
      <c r="G20" s="9"/>
      <c r="H20" s="244"/>
      <c r="I20" s="14"/>
      <c r="J20" s="2"/>
    </row>
    <row r="21" spans="1:10" ht="15.75" thickBot="1">
      <c r="A21" s="9"/>
      <c r="B21" s="17"/>
      <c r="C21" s="442" t="s">
        <v>395</v>
      </c>
      <c r="D21" s="75" t="str">
        <f>"Totale capitale a disposizione al 31 dic "</f>
        <v>Totale capitale a disposizione al 31 dic </v>
      </c>
      <c r="E21" s="16"/>
      <c r="F21" s="442"/>
      <c r="G21" s="328" t="s">
        <v>98</v>
      </c>
      <c r="H21" s="438">
        <f>'Situaz.Patrim.1'!$H$29</f>
        <v>0</v>
      </c>
      <c r="I21" s="14"/>
      <c r="J21" s="2"/>
    </row>
    <row r="22" spans="1:10" ht="15" customHeight="1">
      <c r="A22" s="9"/>
      <c r="B22" s="17"/>
      <c r="C22" s="16"/>
      <c r="D22" s="16" t="s">
        <v>403</v>
      </c>
      <c r="E22" s="16"/>
      <c r="F22" s="16"/>
      <c r="G22" s="9"/>
      <c r="H22" s="433" t="s">
        <v>398</v>
      </c>
      <c r="I22" s="14"/>
      <c r="J22" s="2"/>
    </row>
    <row r="23" spans="1:10" ht="9" customHeight="1">
      <c r="A23" s="9"/>
      <c r="B23" s="23"/>
      <c r="C23" s="77"/>
      <c r="D23" s="430"/>
      <c r="E23" s="82"/>
      <c r="F23" s="82"/>
      <c r="G23" s="12"/>
      <c r="H23" s="246"/>
      <c r="I23" s="11"/>
      <c r="J23" s="2"/>
    </row>
    <row r="24" spans="1:10" ht="9.75" customHeight="1">
      <c r="A24" s="9"/>
      <c r="B24" s="7"/>
      <c r="C24" s="84"/>
      <c r="D24" s="84"/>
      <c r="E24" s="9"/>
      <c r="F24" s="9"/>
      <c r="G24" s="9"/>
      <c r="H24" s="9"/>
      <c r="I24" s="9"/>
      <c r="J24" s="2"/>
    </row>
    <row r="25" spans="1:10" ht="12.75">
      <c r="A25" s="9"/>
      <c r="B25" s="24"/>
      <c r="C25" s="78"/>
      <c r="D25" s="78"/>
      <c r="E25" s="78"/>
      <c r="F25" s="78"/>
      <c r="G25" s="78"/>
      <c r="H25" s="78"/>
      <c r="I25" s="238"/>
      <c r="J25" s="2"/>
    </row>
    <row r="26" spans="1:10" ht="12.75">
      <c r="A26" s="9"/>
      <c r="B26" s="17"/>
      <c r="C26" s="9"/>
      <c r="D26" s="8" t="s">
        <v>204</v>
      </c>
      <c r="E26" s="81"/>
      <c r="F26" s="81"/>
      <c r="G26" s="9"/>
      <c r="H26" s="9"/>
      <c r="I26" s="14"/>
      <c r="J26" s="2"/>
    </row>
    <row r="27" spans="1:10" ht="12.75">
      <c r="A27" s="9"/>
      <c r="B27" s="17"/>
      <c r="C27" s="9"/>
      <c r="D27" s="258"/>
      <c r="E27" s="9"/>
      <c r="F27" s="9"/>
      <c r="G27" s="9"/>
      <c r="H27" s="9"/>
      <c r="I27" s="14"/>
      <c r="J27" s="2"/>
    </row>
    <row r="28" spans="1:10" ht="12.75">
      <c r="A28" s="9"/>
      <c r="B28" s="17"/>
      <c r="C28" s="9"/>
      <c r="D28" s="9"/>
      <c r="E28" s="9"/>
      <c r="F28" s="9"/>
      <c r="G28" s="9"/>
      <c r="H28" s="9"/>
      <c r="I28" s="14"/>
      <c r="J28" s="2"/>
    </row>
    <row r="29" spans="1:10" ht="12.75">
      <c r="A29" s="9"/>
      <c r="B29" s="17"/>
      <c r="C29" s="9"/>
      <c r="D29" s="532" t="s">
        <v>205</v>
      </c>
      <c r="E29" s="532"/>
      <c r="F29" s="532"/>
      <c r="G29" s="9"/>
      <c r="H29" s="9"/>
      <c r="I29" s="14"/>
      <c r="J29" s="2"/>
    </row>
    <row r="30" spans="1:10" ht="12.75">
      <c r="A30" s="9"/>
      <c r="B30" s="17"/>
      <c r="C30" s="9"/>
      <c r="D30" s="9"/>
      <c r="E30" s="9"/>
      <c r="F30" s="9"/>
      <c r="G30" s="9"/>
      <c r="H30" s="9"/>
      <c r="I30" s="14"/>
      <c r="J30" s="2"/>
    </row>
    <row r="31" spans="1:10" ht="12.75">
      <c r="A31" s="9"/>
      <c r="B31" s="17"/>
      <c r="C31" s="9"/>
      <c r="D31" s="8" t="s">
        <v>206</v>
      </c>
      <c r="E31" s="532" t="s">
        <v>207</v>
      </c>
      <c r="F31" s="532"/>
      <c r="G31" s="532"/>
      <c r="H31" s="532"/>
      <c r="I31" s="80"/>
      <c r="J31" s="2"/>
    </row>
    <row r="32" spans="1:10" ht="12.75">
      <c r="A32" s="9"/>
      <c r="B32" s="17"/>
      <c r="C32" s="9"/>
      <c r="D32" s="8"/>
      <c r="E32" s="260"/>
      <c r="F32" s="260"/>
      <c r="G32" s="260"/>
      <c r="H32" s="260"/>
      <c r="I32" s="80"/>
      <c r="J32" s="2"/>
    </row>
    <row r="33" spans="1:10" ht="12.75">
      <c r="A33" s="9"/>
      <c r="B33" s="17"/>
      <c r="C33" s="247" t="s">
        <v>208</v>
      </c>
      <c r="D33" s="254"/>
      <c r="E33" s="533"/>
      <c r="F33" s="534"/>
      <c r="G33" s="534"/>
      <c r="H33" s="535"/>
      <c r="I33" s="250"/>
      <c r="J33" s="2"/>
    </row>
    <row r="34" spans="1:10" ht="12.75">
      <c r="A34" s="9"/>
      <c r="B34" s="17"/>
      <c r="C34" s="247" t="s">
        <v>209</v>
      </c>
      <c r="D34" s="254"/>
      <c r="E34" s="533"/>
      <c r="F34" s="534"/>
      <c r="G34" s="534"/>
      <c r="H34" s="535"/>
      <c r="I34" s="250"/>
      <c r="J34" s="2"/>
    </row>
    <row r="35" spans="1:10" ht="12.75">
      <c r="A35" s="9"/>
      <c r="B35" s="17"/>
      <c r="C35" s="247" t="s">
        <v>210</v>
      </c>
      <c r="D35" s="254"/>
      <c r="E35" s="533"/>
      <c r="F35" s="534"/>
      <c r="G35" s="534"/>
      <c r="H35" s="535"/>
      <c r="I35" s="250"/>
      <c r="J35" s="2"/>
    </row>
    <row r="36" spans="1:10" ht="12.75">
      <c r="A36" s="9"/>
      <c r="B36" s="17"/>
      <c r="C36" s="247" t="s">
        <v>211</v>
      </c>
      <c r="D36" s="254"/>
      <c r="E36" s="533"/>
      <c r="F36" s="543"/>
      <c r="G36" s="543"/>
      <c r="H36" s="544"/>
      <c r="I36" s="251"/>
      <c r="J36" s="2"/>
    </row>
    <row r="37" spans="1:10" ht="12.75">
      <c r="A37" s="9"/>
      <c r="B37" s="17"/>
      <c r="C37" s="247" t="s">
        <v>212</v>
      </c>
      <c r="D37" s="254"/>
      <c r="E37" s="533"/>
      <c r="F37" s="534"/>
      <c r="G37" s="534"/>
      <c r="H37" s="535"/>
      <c r="I37" s="250"/>
      <c r="J37" s="2"/>
    </row>
    <row r="38" spans="1:9" ht="12.75">
      <c r="A38" s="7"/>
      <c r="B38" s="17"/>
      <c r="C38" s="247" t="s">
        <v>213</v>
      </c>
      <c r="D38" s="254"/>
      <c r="E38" s="533"/>
      <c r="F38" s="534"/>
      <c r="G38" s="534"/>
      <c r="H38" s="535"/>
      <c r="I38" s="250"/>
    </row>
    <row r="39" spans="1:9" ht="12.75">
      <c r="A39" s="7"/>
      <c r="B39" s="17"/>
      <c r="C39" s="247" t="s">
        <v>214</v>
      </c>
      <c r="D39" s="255"/>
      <c r="E39" s="329"/>
      <c r="F39" s="330"/>
      <c r="G39" s="330"/>
      <c r="H39" s="331"/>
      <c r="I39" s="251"/>
    </row>
    <row r="40" spans="1:9" ht="12.75">
      <c r="A40" s="7"/>
      <c r="B40" s="17"/>
      <c r="C40" s="247" t="s">
        <v>215</v>
      </c>
      <c r="D40" s="255"/>
      <c r="E40" s="329"/>
      <c r="F40" s="330"/>
      <c r="G40" s="330"/>
      <c r="H40" s="331"/>
      <c r="I40" s="251"/>
    </row>
    <row r="41" spans="1:9" ht="12.75">
      <c r="A41" s="7"/>
      <c r="B41" s="17"/>
      <c r="C41" s="247" t="s">
        <v>216</v>
      </c>
      <c r="D41" s="255"/>
      <c r="E41" s="536"/>
      <c r="F41" s="537"/>
      <c r="G41" s="537"/>
      <c r="H41" s="538"/>
      <c r="I41" s="251"/>
    </row>
    <row r="42" spans="1:9" ht="12.75">
      <c r="A42" s="7"/>
      <c r="B42" s="23"/>
      <c r="C42" s="248"/>
      <c r="D42" s="249"/>
      <c r="E42" s="249"/>
      <c r="F42" s="249"/>
      <c r="G42" s="249"/>
      <c r="H42" s="249"/>
      <c r="I42" s="252"/>
    </row>
    <row r="43" spans="1:9" ht="10.5" customHeight="1">
      <c r="A43" s="7"/>
      <c r="B43" s="7"/>
      <c r="C43" s="9"/>
      <c r="D43" s="9"/>
      <c r="E43" s="9"/>
      <c r="F43" s="9"/>
      <c r="G43" s="9"/>
      <c r="H43" s="7"/>
      <c r="I43" s="9"/>
    </row>
    <row r="44" spans="1:9" ht="12.75">
      <c r="A44" s="7"/>
      <c r="B44" s="7"/>
      <c r="C44" s="9"/>
      <c r="D44" s="9" t="s">
        <v>217</v>
      </c>
      <c r="E44" s="9"/>
      <c r="F44" s="9"/>
      <c r="G44" s="9"/>
      <c r="H44" s="7"/>
      <c r="I44" s="9"/>
    </row>
    <row r="45" spans="1:9" ht="12.75">
      <c r="A45" s="7"/>
      <c r="B45" s="7"/>
      <c r="C45" s="9"/>
      <c r="D45" s="9"/>
      <c r="E45" s="9"/>
      <c r="F45" s="9"/>
      <c r="G45" s="9"/>
      <c r="H45" s="7"/>
      <c r="I45" s="9"/>
    </row>
    <row r="46" spans="1:9" ht="12.75">
      <c r="A46" s="7"/>
      <c r="B46" s="7"/>
      <c r="C46" s="9"/>
      <c r="D46" s="243" t="s">
        <v>218</v>
      </c>
      <c r="E46" s="243" t="s">
        <v>219</v>
      </c>
      <c r="F46" s="253"/>
      <c r="G46" s="256"/>
      <c r="H46" s="243" t="s">
        <v>220</v>
      </c>
      <c r="I46" s="257"/>
    </row>
    <row r="47" spans="1:9" ht="17.25" customHeight="1">
      <c r="A47" s="7"/>
      <c r="B47" s="7"/>
      <c r="C47" s="9"/>
      <c r="D47" s="243" t="s">
        <v>221</v>
      </c>
      <c r="E47" s="243" t="s">
        <v>219</v>
      </c>
      <c r="F47" s="253"/>
      <c r="G47" s="256"/>
      <c r="H47" s="243" t="s">
        <v>222</v>
      </c>
      <c r="I47" s="257"/>
    </row>
    <row r="48" spans="1:9" ht="19.5" customHeight="1">
      <c r="A48" s="7"/>
      <c r="B48" s="7"/>
      <c r="C48" s="9"/>
      <c r="D48" s="243" t="s">
        <v>223</v>
      </c>
      <c r="E48" s="243" t="s">
        <v>219</v>
      </c>
      <c r="F48" s="253"/>
      <c r="G48" s="256"/>
      <c r="H48" s="243" t="s">
        <v>222</v>
      </c>
      <c r="I48" s="257"/>
    </row>
    <row r="49" spans="1:9" ht="12.75">
      <c r="A49" s="7"/>
      <c r="B49" s="7"/>
      <c r="C49" s="9"/>
      <c r="D49" s="243" t="s">
        <v>224</v>
      </c>
      <c r="E49" s="243" t="s">
        <v>219</v>
      </c>
      <c r="F49" s="253"/>
      <c r="G49" s="256"/>
      <c r="H49" s="243" t="s">
        <v>220</v>
      </c>
      <c r="I49" s="257"/>
    </row>
    <row r="50" spans="1:9" ht="9.75" customHeight="1">
      <c r="A50" s="7"/>
      <c r="B50" s="7"/>
      <c r="C50" s="9"/>
      <c r="D50" s="9"/>
      <c r="E50" s="20"/>
      <c r="F50" s="327"/>
      <c r="G50" s="327"/>
      <c r="H50" s="327"/>
      <c r="I50" s="9"/>
    </row>
    <row r="51" spans="1:9" ht="12.75">
      <c r="A51" s="7"/>
      <c r="B51" s="7"/>
      <c r="C51" s="9"/>
      <c r="D51" s="243" t="s">
        <v>225</v>
      </c>
      <c r="E51" s="464"/>
      <c r="F51" s="464"/>
      <c r="G51" s="464"/>
      <c r="H51" s="464"/>
      <c r="I51" s="9"/>
    </row>
    <row r="52" spans="1:9" ht="19.5" customHeight="1">
      <c r="A52" s="7"/>
      <c r="B52" s="7"/>
      <c r="C52" s="9"/>
      <c r="D52" s="243" t="s">
        <v>226</v>
      </c>
      <c r="E52" s="539"/>
      <c r="F52" s="539"/>
      <c r="G52" s="539"/>
      <c r="H52" s="539"/>
      <c r="I52" s="9"/>
    </row>
    <row r="53" spans="1:9" ht="12.75">
      <c r="A53" s="7"/>
      <c r="B53" s="7"/>
      <c r="C53" s="9"/>
      <c r="D53" s="9"/>
      <c r="E53" s="545"/>
      <c r="F53" s="545"/>
      <c r="G53" s="545"/>
      <c r="H53" s="545"/>
      <c r="I53" s="9"/>
    </row>
    <row r="54" spans="1:9" ht="8.25" customHeight="1">
      <c r="A54" s="7"/>
      <c r="B54" s="7"/>
      <c r="C54" s="7"/>
      <c r="D54" s="7"/>
      <c r="E54" s="464"/>
      <c r="F54" s="464"/>
      <c r="G54" s="464"/>
      <c r="H54" s="464"/>
      <c r="I54" s="9"/>
    </row>
    <row r="55" spans="1:9" ht="12.75">
      <c r="A55" s="7"/>
      <c r="B55" s="7"/>
      <c r="C55" s="9"/>
      <c r="D55" s="9"/>
      <c r="E55" s="9"/>
      <c r="F55" s="9"/>
      <c r="G55" s="9"/>
      <c r="H55" s="7"/>
      <c r="I55" s="9"/>
    </row>
    <row r="56" spans="1:9" ht="12.75">
      <c r="A56" s="7"/>
      <c r="B56" s="7"/>
      <c r="C56" s="9"/>
      <c r="D56" s="540" t="s">
        <v>396</v>
      </c>
      <c r="E56" s="540"/>
      <c r="F56" s="540"/>
      <c r="G56" s="540"/>
      <c r="H56" s="541"/>
      <c r="I56" s="9"/>
    </row>
    <row r="57" spans="1:9" ht="10.5" customHeight="1">
      <c r="A57" s="7"/>
      <c r="B57" s="7"/>
      <c r="C57" s="9"/>
      <c r="D57" s="243"/>
      <c r="E57" s="243"/>
      <c r="F57" s="243"/>
      <c r="G57" s="243"/>
      <c r="H57" s="7"/>
      <c r="I57" s="9"/>
    </row>
    <row r="58" spans="1:9" ht="12.75">
      <c r="A58" s="7"/>
      <c r="B58" s="7"/>
      <c r="C58" s="9"/>
      <c r="D58" s="542" t="s">
        <v>227</v>
      </c>
      <c r="E58" s="542"/>
      <c r="F58" s="9"/>
      <c r="G58" s="257"/>
      <c r="H58" s="9"/>
      <c r="I58" s="9"/>
    </row>
    <row r="59" spans="1:9" ht="12.75">
      <c r="A59" s="7"/>
      <c r="B59" s="7"/>
      <c r="C59" s="9"/>
      <c r="D59" s="542" t="s">
        <v>228</v>
      </c>
      <c r="E59" s="542"/>
      <c r="F59" s="9"/>
      <c r="G59" s="257"/>
      <c r="H59" s="9"/>
      <c r="I59" s="9"/>
    </row>
    <row r="60" spans="1:9" ht="10.5" customHeight="1">
      <c r="A60" s="7"/>
      <c r="B60" s="7"/>
      <c r="C60" s="9"/>
      <c r="D60" s="7"/>
      <c r="E60" s="7"/>
      <c r="F60" s="9"/>
      <c r="G60" s="9"/>
      <c r="H60" s="7"/>
      <c r="I60" s="9"/>
    </row>
    <row r="61" spans="1:9" ht="12.75">
      <c r="A61" s="7"/>
      <c r="B61" s="7"/>
      <c r="C61" s="9"/>
      <c r="D61" s="243" t="s">
        <v>229</v>
      </c>
      <c r="E61" s="464"/>
      <c r="F61" s="464"/>
      <c r="G61" s="464"/>
      <c r="H61" s="464"/>
      <c r="I61" s="9"/>
    </row>
    <row r="62" ht="12.75">
      <c r="I62" s="450">
        <v>5</v>
      </c>
    </row>
  </sheetData>
  <sheetProtection password="CA55" sheet="1" objects="1" scenarios="1"/>
  <mergeCells count="17">
    <mergeCell ref="D58:E58"/>
    <mergeCell ref="E31:H31"/>
    <mergeCell ref="D59:E59"/>
    <mergeCell ref="C2:D2"/>
    <mergeCell ref="E33:H33"/>
    <mergeCell ref="E36:H36"/>
    <mergeCell ref="E53:H54"/>
    <mergeCell ref="E61:H61"/>
    <mergeCell ref="D29:F29"/>
    <mergeCell ref="E34:H34"/>
    <mergeCell ref="E35:H35"/>
    <mergeCell ref="E37:H37"/>
    <mergeCell ref="E38:H38"/>
    <mergeCell ref="E41:H41"/>
    <mergeCell ref="E51:H51"/>
    <mergeCell ref="E52:H52"/>
    <mergeCell ref="D56:H56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.57421875" style="0" bestFit="1" customWidth="1"/>
    <col min="2" max="2" width="22.421875" style="0" customWidth="1"/>
    <col min="3" max="4" width="15.28125" style="0" customWidth="1"/>
    <col min="5" max="5" width="27.8515625" style="0" customWidth="1"/>
  </cols>
  <sheetData>
    <row r="1" spans="1:5" s="382" customFormat="1" ht="11.25">
      <c r="A1" s="380">
        <f>'Scheda Anagraf.'!A1:H1</f>
      </c>
      <c r="B1" s="380"/>
      <c r="C1" s="380"/>
      <c r="D1" s="380"/>
      <c r="E1" s="381">
        <f>'Scheda Anagraf.'!G1</f>
      </c>
    </row>
    <row r="2" spans="1:5" ht="15.75">
      <c r="A2" s="553"/>
      <c r="B2" s="553"/>
      <c r="C2" s="6"/>
      <c r="D2" s="9"/>
      <c r="E2" s="9"/>
    </row>
    <row r="3" spans="1:5" ht="15.75">
      <c r="A3" s="560" t="s">
        <v>231</v>
      </c>
      <c r="B3" s="560"/>
      <c r="C3" s="560"/>
      <c r="D3" s="560"/>
      <c r="E3" s="560"/>
    </row>
    <row r="4" spans="1:5" ht="12.75">
      <c r="A4" s="8"/>
      <c r="B4" s="8"/>
      <c r="C4" s="8"/>
      <c r="D4" s="8"/>
      <c r="E4" s="8"/>
    </row>
    <row r="5" spans="1:5" ht="12.75" customHeight="1">
      <c r="A5" s="13"/>
      <c r="B5" s="556" t="s">
        <v>178</v>
      </c>
      <c r="C5" s="557"/>
      <c r="D5" s="554" t="str">
        <f>"Anno "</f>
        <v>Anno </v>
      </c>
      <c r="E5" s="561" t="s">
        <v>267</v>
      </c>
    </row>
    <row r="6" spans="1:5" ht="12.75">
      <c r="A6" s="17"/>
      <c r="B6" s="558"/>
      <c r="C6" s="559"/>
      <c r="D6" s="555"/>
      <c r="E6" s="562"/>
    </row>
    <row r="7" spans="1:5" ht="12.75">
      <c r="A7" s="17"/>
      <c r="B7" s="76"/>
      <c r="C7" s="76"/>
      <c r="D7" s="563" t="s">
        <v>98</v>
      </c>
      <c r="E7" s="551" t="s">
        <v>180</v>
      </c>
    </row>
    <row r="8" spans="1:5" ht="12.75">
      <c r="A8" s="25">
        <v>1</v>
      </c>
      <c r="B8" s="76" t="s">
        <v>179</v>
      </c>
      <c r="C8" s="76"/>
      <c r="D8" s="564"/>
      <c r="E8" s="552"/>
    </row>
    <row r="9" spans="1:5" ht="12.75">
      <c r="A9" s="230" t="s">
        <v>180</v>
      </c>
      <c r="B9" s="21" t="s">
        <v>181</v>
      </c>
      <c r="C9" s="21"/>
      <c r="D9" s="232"/>
      <c r="E9" s="363"/>
    </row>
    <row r="10" spans="1:5" s="5" customFormat="1" ht="12.75">
      <c r="A10" s="231" t="s">
        <v>182</v>
      </c>
      <c r="B10" s="16" t="s">
        <v>304</v>
      </c>
      <c r="C10" s="16"/>
      <c r="D10" s="233"/>
      <c r="E10" s="364"/>
    </row>
    <row r="11" spans="1:5" s="5" customFormat="1" ht="12.75">
      <c r="A11" s="231" t="s">
        <v>183</v>
      </c>
      <c r="B11" s="16" t="s">
        <v>409</v>
      </c>
      <c r="C11" s="16"/>
      <c r="D11" s="233"/>
      <c r="E11" s="364"/>
    </row>
    <row r="12" spans="1:5" s="5" customFormat="1" ht="12.75">
      <c r="A12" s="231" t="s">
        <v>184</v>
      </c>
      <c r="B12" s="16" t="s">
        <v>185</v>
      </c>
      <c r="C12" s="16"/>
      <c r="D12" s="233"/>
      <c r="E12" s="364"/>
    </row>
    <row r="13" spans="1:5" s="5" customFormat="1" ht="12.75">
      <c r="A13" s="15"/>
      <c r="B13" s="16"/>
      <c r="C13" s="16"/>
      <c r="D13" s="326"/>
      <c r="E13" s="365"/>
    </row>
    <row r="14" spans="1:5" s="5" customFormat="1" ht="12.75">
      <c r="A14" s="25">
        <v>2</v>
      </c>
      <c r="B14" s="76" t="s">
        <v>186</v>
      </c>
      <c r="C14" s="76"/>
      <c r="D14" s="326"/>
      <c r="E14" s="365"/>
    </row>
    <row r="15" spans="1:5" s="5" customFormat="1" ht="12.75">
      <c r="A15" s="231" t="s">
        <v>180</v>
      </c>
      <c r="B15" s="16" t="s">
        <v>187</v>
      </c>
      <c r="C15" s="16"/>
      <c r="D15" s="233"/>
      <c r="E15" s="364"/>
    </row>
    <row r="16" spans="1:5" s="5" customFormat="1" ht="12.75">
      <c r="A16" s="231" t="s">
        <v>182</v>
      </c>
      <c r="B16" s="16" t="s">
        <v>188</v>
      </c>
      <c r="C16" s="16"/>
      <c r="D16" s="233"/>
      <c r="E16" s="364"/>
    </row>
    <row r="17" spans="1:5" s="5" customFormat="1" ht="12.75">
      <c r="A17" s="231" t="s">
        <v>183</v>
      </c>
      <c r="B17" s="16" t="s">
        <v>189</v>
      </c>
      <c r="C17" s="16"/>
      <c r="D17" s="233"/>
      <c r="E17" s="364"/>
    </row>
    <row r="18" spans="1:5" s="5" customFormat="1" ht="12.75">
      <c r="A18" s="231" t="s">
        <v>184</v>
      </c>
      <c r="B18" s="16" t="s">
        <v>268</v>
      </c>
      <c r="C18" s="16"/>
      <c r="D18" s="233"/>
      <c r="E18" s="364"/>
    </row>
    <row r="19" spans="1:5" s="5" customFormat="1" ht="12.75">
      <c r="A19" s="231" t="s">
        <v>190</v>
      </c>
      <c r="B19" s="16" t="s">
        <v>191</v>
      </c>
      <c r="C19" s="16"/>
      <c r="D19" s="233"/>
      <c r="E19" s="364"/>
    </row>
    <row r="20" spans="1:5" s="5" customFormat="1" ht="12.75">
      <c r="A20" s="231"/>
      <c r="B20" s="16"/>
      <c r="C20" s="16"/>
      <c r="D20" s="326"/>
      <c r="E20" s="365"/>
    </row>
    <row r="21" spans="1:5" s="5" customFormat="1" ht="12.75">
      <c r="A21" s="25">
        <v>3</v>
      </c>
      <c r="B21" s="76" t="s">
        <v>192</v>
      </c>
      <c r="C21" s="76"/>
      <c r="D21" s="326"/>
      <c r="E21" s="365"/>
    </row>
    <row r="22" spans="1:5" s="5" customFormat="1" ht="12.75">
      <c r="A22" s="231" t="s">
        <v>180</v>
      </c>
      <c r="B22" s="16" t="s">
        <v>305</v>
      </c>
      <c r="C22" s="16"/>
      <c r="D22" s="233"/>
      <c r="E22" s="364"/>
    </row>
    <row r="23" spans="1:5" s="5" customFormat="1" ht="12.75">
      <c r="A23" s="231" t="s">
        <v>182</v>
      </c>
      <c r="B23" s="16" t="s">
        <v>306</v>
      </c>
      <c r="C23" s="16"/>
      <c r="D23" s="233"/>
      <c r="E23" s="364"/>
    </row>
    <row r="24" spans="1:5" s="5" customFormat="1" ht="12.75">
      <c r="A24" s="231" t="s">
        <v>183</v>
      </c>
      <c r="B24" s="16" t="s">
        <v>307</v>
      </c>
      <c r="C24" s="16"/>
      <c r="D24" s="233"/>
      <c r="E24" s="364"/>
    </row>
    <row r="25" spans="1:5" s="5" customFormat="1" ht="12.75">
      <c r="A25" s="231" t="s">
        <v>184</v>
      </c>
      <c r="B25" s="16" t="s">
        <v>193</v>
      </c>
      <c r="C25" s="16"/>
      <c r="D25" s="233"/>
      <c r="E25" s="364"/>
    </row>
    <row r="26" spans="1:5" s="5" customFormat="1" ht="12.75">
      <c r="A26" s="231" t="s">
        <v>190</v>
      </c>
      <c r="B26" s="16" t="s">
        <v>194</v>
      </c>
      <c r="C26" s="16"/>
      <c r="D26" s="233"/>
      <c r="E26" s="364"/>
    </row>
    <row r="27" spans="1:5" s="5" customFormat="1" ht="12.75">
      <c r="A27" s="231"/>
      <c r="B27" s="16"/>
      <c r="C27" s="16"/>
      <c r="D27" s="326"/>
      <c r="E27" s="365"/>
    </row>
    <row r="28" spans="1:5" s="5" customFormat="1" ht="12.75">
      <c r="A28" s="25">
        <v>4</v>
      </c>
      <c r="B28" s="76" t="s">
        <v>195</v>
      </c>
      <c r="C28" s="76"/>
      <c r="D28" s="326"/>
      <c r="E28" s="365"/>
    </row>
    <row r="29" spans="1:5" s="5" customFormat="1" ht="12.75">
      <c r="A29" s="231" t="s">
        <v>180</v>
      </c>
      <c r="B29" s="16" t="s">
        <v>265</v>
      </c>
      <c r="C29" s="16"/>
      <c r="D29" s="233"/>
      <c r="E29" s="364"/>
    </row>
    <row r="30" spans="1:5" s="5" customFormat="1" ht="12.75">
      <c r="A30" s="231" t="s">
        <v>182</v>
      </c>
      <c r="B30" s="16" t="s">
        <v>266</v>
      </c>
      <c r="C30" s="16"/>
      <c r="D30" s="233"/>
      <c r="E30" s="364"/>
    </row>
    <row r="31" spans="1:7" s="5" customFormat="1" ht="12.75">
      <c r="A31" s="231" t="s">
        <v>183</v>
      </c>
      <c r="B31" s="234"/>
      <c r="C31" s="105"/>
      <c r="D31" s="233"/>
      <c r="E31" s="364"/>
      <c r="G31" s="88"/>
    </row>
    <row r="32" spans="1:5" s="5" customFormat="1" ht="12.75">
      <c r="A32" s="231" t="s">
        <v>184</v>
      </c>
      <c r="B32" s="235"/>
      <c r="C32" s="105"/>
      <c r="D32" s="233"/>
      <c r="E32" s="364"/>
    </row>
    <row r="33" spans="1:5" s="5" customFormat="1" ht="12.75">
      <c r="A33" s="231" t="s">
        <v>190</v>
      </c>
      <c r="B33" s="235"/>
      <c r="C33" s="105"/>
      <c r="D33" s="233"/>
      <c r="E33" s="364"/>
    </row>
    <row r="34" spans="1:5" s="5" customFormat="1" ht="12.75">
      <c r="A34" s="231"/>
      <c r="B34" s="401"/>
      <c r="C34" s="190"/>
      <c r="D34" s="402"/>
      <c r="E34" s="403"/>
    </row>
    <row r="35" spans="1:5" s="5" customFormat="1" ht="13.5" thickBot="1">
      <c r="A35" s="367"/>
      <c r="B35" s="245"/>
      <c r="C35" s="245"/>
      <c r="D35" s="245"/>
      <c r="E35" s="368"/>
    </row>
    <row r="36" spans="1:5" s="5" customFormat="1" ht="13.5" thickBot="1">
      <c r="A36" s="231"/>
      <c r="B36" s="28" t="s">
        <v>196</v>
      </c>
      <c r="C36" s="28"/>
      <c r="D36" s="86">
        <f>SUM(D9:D34)</f>
        <v>0</v>
      </c>
      <c r="E36" s="366"/>
    </row>
    <row r="37" spans="1:5" s="5" customFormat="1" ht="12.75">
      <c r="A37" s="236"/>
      <c r="B37" s="82"/>
      <c r="C37" s="82"/>
      <c r="D37" s="82"/>
      <c r="E37" s="237"/>
    </row>
    <row r="38" spans="1:5" s="5" customFormat="1" ht="12.75">
      <c r="A38" s="550"/>
      <c r="B38" s="550"/>
      <c r="C38" s="550"/>
      <c r="D38" s="550"/>
      <c r="E38" s="550"/>
    </row>
    <row r="39" spans="1:5" ht="12.75">
      <c r="A39" s="24"/>
      <c r="B39" s="78"/>
      <c r="C39" s="78"/>
      <c r="D39" s="78"/>
      <c r="E39" s="238"/>
    </row>
    <row r="40" spans="1:5" ht="12.75">
      <c r="A40" s="17"/>
      <c r="B40" s="76" t="s">
        <v>197</v>
      </c>
      <c r="C40" s="9"/>
      <c r="D40" s="9"/>
      <c r="E40" s="14"/>
    </row>
    <row r="41" spans="1:5" ht="9.75" customHeight="1">
      <c r="A41" s="17"/>
      <c r="B41" s="9"/>
      <c r="C41" s="9"/>
      <c r="D41" s="9"/>
      <c r="E41" s="14"/>
    </row>
    <row r="42" spans="1:6" ht="12.75">
      <c r="A42" s="17"/>
      <c r="B42" s="9" t="s">
        <v>269</v>
      </c>
      <c r="C42" s="241"/>
      <c r="D42" s="9"/>
      <c r="E42" s="14"/>
      <c r="F42" s="2"/>
    </row>
    <row r="43" spans="1:5" ht="9.75" customHeight="1">
      <c r="A43" s="17"/>
      <c r="B43" s="9"/>
      <c r="C43" s="133"/>
      <c r="D43" s="9"/>
      <c r="E43" s="14"/>
    </row>
    <row r="44" spans="1:5" ht="12.75">
      <c r="A44" s="17"/>
      <c r="B44" s="9" t="s">
        <v>270</v>
      </c>
      <c r="C44" s="242"/>
      <c r="D44" s="9"/>
      <c r="E44" s="14"/>
    </row>
    <row r="45" spans="1:5" ht="9.75" customHeight="1">
      <c r="A45" s="17"/>
      <c r="B45" s="9"/>
      <c r="C45" s="9"/>
      <c r="D45" s="9"/>
      <c r="E45" s="14"/>
    </row>
    <row r="46" spans="1:5" ht="12.75">
      <c r="A46" s="17"/>
      <c r="B46" s="9" t="s">
        <v>271</v>
      </c>
      <c r="C46" s="9"/>
      <c r="D46" s="404"/>
      <c r="E46" s="14"/>
    </row>
    <row r="47" spans="1:5" ht="12.75">
      <c r="A47" s="17"/>
      <c r="B47" s="9"/>
      <c r="C47" s="9"/>
      <c r="D47" s="228"/>
      <c r="E47" s="14"/>
    </row>
    <row r="48" spans="1:5" ht="12.75">
      <c r="A48" s="17"/>
      <c r="B48" s="9"/>
      <c r="C48" s="9"/>
      <c r="D48" s="9"/>
      <c r="E48" s="14"/>
    </row>
    <row r="49" spans="1:5" ht="12.75">
      <c r="A49" s="17"/>
      <c r="B49" s="9"/>
      <c r="C49" s="9"/>
      <c r="D49" s="532" t="s">
        <v>204</v>
      </c>
      <c r="E49" s="546"/>
    </row>
    <row r="50" spans="1:5" ht="12.75">
      <c r="A50" s="17"/>
      <c r="B50" s="9"/>
      <c r="C50" s="9"/>
      <c r="D50" s="405"/>
      <c r="E50" s="406"/>
    </row>
    <row r="51" spans="1:5" ht="12.75">
      <c r="A51" s="17"/>
      <c r="B51" s="9"/>
      <c r="C51" s="9"/>
      <c r="D51" s="548"/>
      <c r="E51" s="549"/>
    </row>
    <row r="52" spans="1:5" ht="12.75">
      <c r="A52" s="23"/>
      <c r="B52" s="12"/>
      <c r="C52" s="12"/>
      <c r="D52" s="12"/>
      <c r="E52" s="11"/>
    </row>
    <row r="53" spans="1:5" s="2" customFormat="1" ht="12.75">
      <c r="A53" s="9"/>
      <c r="B53" s="9"/>
      <c r="C53" s="9"/>
      <c r="D53" s="9"/>
      <c r="E53" s="9"/>
    </row>
    <row r="54" spans="1:5" ht="12.75">
      <c r="A54" s="24"/>
      <c r="B54" s="78"/>
      <c r="C54" s="78"/>
      <c r="D54" s="78"/>
      <c r="E54" s="238"/>
    </row>
    <row r="55" spans="1:5" ht="12.75">
      <c r="A55" s="240"/>
      <c r="B55" s="547" t="s">
        <v>232</v>
      </c>
      <c r="C55" s="547"/>
      <c r="D55" s="9"/>
      <c r="E55" s="14"/>
    </row>
    <row r="56" spans="1:5" ht="12.75">
      <c r="A56" s="17"/>
      <c r="B56" s="9"/>
      <c r="C56" s="9"/>
      <c r="D56" s="9"/>
      <c r="E56" s="14"/>
    </row>
    <row r="57" spans="1:5" ht="12.75">
      <c r="A57" s="17"/>
      <c r="B57" s="9"/>
      <c r="C57" s="9"/>
      <c r="D57" s="9"/>
      <c r="E57" s="14"/>
    </row>
    <row r="58" spans="1:5" ht="12.75">
      <c r="A58" s="17"/>
      <c r="B58" s="9"/>
      <c r="C58" s="9"/>
      <c r="D58" s="9"/>
      <c r="E58" s="14"/>
    </row>
    <row r="59" spans="1:5" ht="12.75">
      <c r="A59" s="17"/>
      <c r="B59" s="16" t="s">
        <v>272</v>
      </c>
      <c r="C59" s="29"/>
      <c r="D59" s="9"/>
      <c r="E59" s="14"/>
    </row>
    <row r="60" spans="1:5" ht="12.75">
      <c r="A60" s="17"/>
      <c r="B60" s="16" t="s">
        <v>273</v>
      </c>
      <c r="C60" s="239"/>
      <c r="D60" s="9"/>
      <c r="E60" s="14"/>
    </row>
    <row r="61" spans="1:5" ht="12.75">
      <c r="A61" s="23"/>
      <c r="B61" s="12"/>
      <c r="C61" s="12"/>
      <c r="D61" s="12"/>
      <c r="E61" s="11"/>
    </row>
    <row r="62" spans="1:5" ht="12.75">
      <c r="A62" s="7"/>
      <c r="B62" s="7"/>
      <c r="C62" s="7"/>
      <c r="D62" s="7"/>
      <c r="E62" s="79">
        <v>6</v>
      </c>
    </row>
  </sheetData>
  <sheetProtection password="CA55" sheet="1" objects="1" scenarios="1"/>
  <mergeCells count="11">
    <mergeCell ref="D7:D8"/>
    <mergeCell ref="D49:E49"/>
    <mergeCell ref="B55:C55"/>
    <mergeCell ref="D51:E51"/>
    <mergeCell ref="A38:E38"/>
    <mergeCell ref="E7:E8"/>
    <mergeCell ref="A2:B2"/>
    <mergeCell ref="D5:D6"/>
    <mergeCell ref="B5:C6"/>
    <mergeCell ref="A3:E3"/>
    <mergeCell ref="E5:E6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.421875" style="5" customWidth="1"/>
    <col min="2" max="2" width="21.140625" style="5" customWidth="1"/>
    <col min="3" max="3" width="7.57421875" style="5" customWidth="1"/>
    <col min="4" max="4" width="4.00390625" style="5" customWidth="1"/>
    <col min="5" max="5" width="15.57421875" style="5" customWidth="1"/>
    <col min="6" max="6" width="3.00390625" style="5" customWidth="1"/>
    <col min="7" max="7" width="15.7109375" style="5" customWidth="1"/>
    <col min="8" max="8" width="3.57421875" style="5" customWidth="1"/>
    <col min="9" max="9" width="15.57421875" style="5" customWidth="1"/>
    <col min="10" max="16384" width="9.140625" style="5" customWidth="1"/>
  </cols>
  <sheetData>
    <row r="1" spans="1:9" s="379" customFormat="1" ht="11.25">
      <c r="A1" s="377">
        <f>'Scheda Anagraf.'!A1:H1</f>
      </c>
      <c r="B1" s="377"/>
      <c r="C1" s="377"/>
      <c r="D1" s="377"/>
      <c r="E1" s="377"/>
      <c r="F1" s="377"/>
      <c r="G1" s="377"/>
      <c r="H1" s="377"/>
      <c r="I1" s="378">
        <f>'Scheda Anagraf.'!G1</f>
      </c>
    </row>
    <row r="2" spans="1:9" ht="12.75">
      <c r="A2" s="568"/>
      <c r="B2" s="568"/>
      <c r="C2" s="27"/>
      <c r="D2" s="27"/>
      <c r="E2" s="18"/>
      <c r="F2" s="30"/>
      <c r="G2" s="30"/>
      <c r="H2" s="18"/>
      <c r="I2" s="18"/>
    </row>
    <row r="3" spans="1:10" ht="12.75">
      <c r="A3" s="349"/>
      <c r="B3" s="349"/>
      <c r="C3" s="569" t="s">
        <v>78</v>
      </c>
      <c r="D3" s="569"/>
      <c r="E3" s="569"/>
      <c r="F3" s="30"/>
      <c r="G3" s="30"/>
      <c r="H3" s="18"/>
      <c r="I3" s="18"/>
      <c r="J3" s="350"/>
    </row>
    <row r="4" spans="1:10" ht="12.75">
      <c r="A4" s="349"/>
      <c r="B4" s="349"/>
      <c r="C4" s="27"/>
      <c r="D4" s="27"/>
      <c r="E4" s="18"/>
      <c r="F4" s="30"/>
      <c r="G4" s="30"/>
      <c r="H4" s="18"/>
      <c r="I4" s="18"/>
      <c r="J4" s="350"/>
    </row>
    <row r="5" spans="1:9" ht="12.75">
      <c r="A5" s="351"/>
      <c r="B5" s="352"/>
      <c r="C5" s="32"/>
      <c r="D5" s="32"/>
      <c r="E5" s="33"/>
      <c r="F5" s="34"/>
      <c r="G5" s="34"/>
      <c r="H5" s="33"/>
      <c r="I5" s="35"/>
    </row>
    <row r="6" spans="1:9" ht="12.75">
      <c r="A6" s="38" t="s">
        <v>34</v>
      </c>
      <c r="B6" s="36" t="s">
        <v>163</v>
      </c>
      <c r="C6" s="36"/>
      <c r="D6" s="36"/>
      <c r="E6" s="22"/>
      <c r="F6" s="22"/>
      <c r="G6" s="22"/>
      <c r="H6" s="22"/>
      <c r="I6" s="37"/>
    </row>
    <row r="7" spans="1:9" ht="12.75">
      <c r="A7" s="38"/>
      <c r="B7" s="386"/>
      <c r="C7" s="10"/>
      <c r="D7" s="36"/>
      <c r="E7" s="39"/>
      <c r="F7" s="22"/>
      <c r="G7" s="22"/>
      <c r="H7" s="22"/>
      <c r="I7" s="37"/>
    </row>
    <row r="8" spans="1:9" ht="12.75">
      <c r="A8" s="40" t="s">
        <v>1</v>
      </c>
      <c r="B8" s="21" t="s">
        <v>164</v>
      </c>
      <c r="C8" s="27"/>
      <c r="D8" s="19" t="s">
        <v>165</v>
      </c>
      <c r="E8" s="41"/>
      <c r="F8" s="42"/>
      <c r="G8" s="18"/>
      <c r="H8" s="42"/>
      <c r="I8" s="31"/>
    </row>
    <row r="9" spans="1:9" ht="12.75">
      <c r="A9" s="40"/>
      <c r="B9" s="27"/>
      <c r="C9" s="27"/>
      <c r="D9" s="27"/>
      <c r="E9" s="43"/>
      <c r="F9" s="18"/>
      <c r="G9" s="18"/>
      <c r="H9" s="18"/>
      <c r="I9" s="31"/>
    </row>
    <row r="10" spans="1:9" ht="12.75">
      <c r="A10" s="40" t="s">
        <v>14</v>
      </c>
      <c r="B10" s="27" t="s">
        <v>166</v>
      </c>
      <c r="C10" s="27"/>
      <c r="D10" s="21"/>
      <c r="E10" s="18"/>
      <c r="F10" s="19" t="s">
        <v>165</v>
      </c>
      <c r="G10" s="41"/>
      <c r="H10" s="42"/>
      <c r="I10" s="31"/>
    </row>
    <row r="11" spans="1:9" ht="12.75">
      <c r="A11" s="40"/>
      <c r="B11" s="27"/>
      <c r="C11" s="27"/>
      <c r="D11" s="27"/>
      <c r="E11" s="18"/>
      <c r="F11" s="18"/>
      <c r="G11" s="18"/>
      <c r="H11" s="18"/>
      <c r="I11" s="31"/>
    </row>
    <row r="12" spans="1:9" ht="12.75">
      <c r="A12" s="40"/>
      <c r="B12" s="39" t="s">
        <v>296</v>
      </c>
      <c r="C12" s="28"/>
      <c r="D12" s="26"/>
      <c r="E12" s="18"/>
      <c r="F12" s="39"/>
      <c r="G12" s="18"/>
      <c r="H12" s="19" t="s">
        <v>165</v>
      </c>
      <c r="I12" s="387">
        <f>SUM(E8-G10)</f>
        <v>0</v>
      </c>
    </row>
    <row r="13" spans="1:9" ht="12.75">
      <c r="A13" s="44"/>
      <c r="B13" s="45"/>
      <c r="C13" s="45"/>
      <c r="D13" s="45"/>
      <c r="E13" s="43"/>
      <c r="F13" s="43"/>
      <c r="G13" s="43"/>
      <c r="H13" s="43"/>
      <c r="I13" s="31"/>
    </row>
    <row r="14" spans="1:9" ht="12.75">
      <c r="A14" s="38" t="s">
        <v>65</v>
      </c>
      <c r="B14" s="36" t="s">
        <v>168</v>
      </c>
      <c r="C14" s="36"/>
      <c r="D14" s="46"/>
      <c r="E14" s="18"/>
      <c r="F14" s="47"/>
      <c r="G14" s="18"/>
      <c r="H14" s="47"/>
      <c r="I14" s="31"/>
    </row>
    <row r="15" spans="1:9" ht="12.75">
      <c r="A15" s="40"/>
      <c r="B15" s="27"/>
      <c r="C15" s="27"/>
      <c r="D15" s="27"/>
      <c r="E15" s="48"/>
      <c r="F15" s="18"/>
      <c r="G15" s="18"/>
      <c r="H15" s="18"/>
      <c r="I15" s="31"/>
    </row>
    <row r="16" spans="1:9" ht="12.75">
      <c r="A16" s="40" t="s">
        <v>81</v>
      </c>
      <c r="B16" s="21" t="s">
        <v>164</v>
      </c>
      <c r="C16" s="27"/>
      <c r="D16" s="19" t="s">
        <v>165</v>
      </c>
      <c r="E16" s="41"/>
      <c r="F16" s="42"/>
      <c r="G16" s="18"/>
      <c r="H16" s="42"/>
      <c r="I16" s="31"/>
    </row>
    <row r="17" spans="1:9" ht="12.75">
      <c r="A17" s="40"/>
      <c r="B17" s="27"/>
      <c r="C17" s="27"/>
      <c r="D17" s="27"/>
      <c r="E17" s="43"/>
      <c r="F17" s="18"/>
      <c r="G17" s="18"/>
      <c r="H17" s="18"/>
      <c r="I17" s="31"/>
    </row>
    <row r="18" spans="1:9" ht="12.75">
      <c r="A18" s="40" t="s">
        <v>36</v>
      </c>
      <c r="B18" s="27" t="s">
        <v>166</v>
      </c>
      <c r="C18" s="27"/>
      <c r="D18" s="21"/>
      <c r="E18" s="18"/>
      <c r="F18" s="19" t="s">
        <v>165</v>
      </c>
      <c r="G18" s="41"/>
      <c r="H18" s="42"/>
      <c r="I18" s="31"/>
    </row>
    <row r="19" spans="1:9" ht="12.75">
      <c r="A19" s="40"/>
      <c r="B19" s="27"/>
      <c r="C19" s="27"/>
      <c r="D19" s="27"/>
      <c r="E19" s="18"/>
      <c r="F19" s="18"/>
      <c r="G19" s="18"/>
      <c r="H19" s="18"/>
      <c r="I19" s="31"/>
    </row>
    <row r="20" spans="1:9" ht="12.75">
      <c r="A20" s="40"/>
      <c r="B20" s="39" t="s">
        <v>297</v>
      </c>
      <c r="C20" s="28"/>
      <c r="D20" s="26"/>
      <c r="E20" s="18"/>
      <c r="F20" s="39"/>
      <c r="G20" s="18"/>
      <c r="H20" s="19" t="s">
        <v>165</v>
      </c>
      <c r="I20" s="387">
        <f>SUM(E16-G18)</f>
        <v>0</v>
      </c>
    </row>
    <row r="21" spans="1:9" ht="12.75">
      <c r="A21" s="44"/>
      <c r="B21" s="45"/>
      <c r="C21" s="45"/>
      <c r="D21" s="45"/>
      <c r="E21" s="43"/>
      <c r="F21" s="43"/>
      <c r="G21" s="43"/>
      <c r="H21" s="43"/>
      <c r="I21" s="31"/>
    </row>
    <row r="22" spans="1:9" ht="12.75">
      <c r="A22" s="38" t="s">
        <v>67</v>
      </c>
      <c r="B22" s="36" t="s">
        <v>167</v>
      </c>
      <c r="C22" s="36"/>
      <c r="D22" s="26"/>
      <c r="E22" s="353"/>
      <c r="F22" s="19"/>
      <c r="G22" s="18"/>
      <c r="H22" s="19"/>
      <c r="I22" s="31"/>
    </row>
    <row r="23" spans="1:9" ht="12.75">
      <c r="A23" s="40"/>
      <c r="B23" s="27"/>
      <c r="C23" s="27"/>
      <c r="D23" s="27"/>
      <c r="E23" s="48"/>
      <c r="F23" s="18"/>
      <c r="G23" s="18"/>
      <c r="H23" s="18"/>
      <c r="I23" s="31"/>
    </row>
    <row r="24" spans="1:9" ht="12.75">
      <c r="A24" s="40" t="s">
        <v>38</v>
      </c>
      <c r="B24" s="21" t="s">
        <v>164</v>
      </c>
      <c r="C24" s="27"/>
      <c r="D24" s="19" t="s">
        <v>165</v>
      </c>
      <c r="E24" s="41"/>
      <c r="F24" s="42"/>
      <c r="G24" s="18"/>
      <c r="H24" s="42"/>
      <c r="I24" s="31"/>
    </row>
    <row r="25" spans="1:9" ht="12.75">
      <c r="A25" s="40"/>
      <c r="B25" s="27"/>
      <c r="C25" s="27"/>
      <c r="D25" s="27"/>
      <c r="E25" s="43"/>
      <c r="F25" s="18"/>
      <c r="G25" s="18"/>
      <c r="H25" s="18"/>
      <c r="I25" s="31"/>
    </row>
    <row r="26" spans="1:9" ht="12.75">
      <c r="A26" s="40" t="s">
        <v>39</v>
      </c>
      <c r="B26" s="27" t="s">
        <v>166</v>
      </c>
      <c r="C26" s="27"/>
      <c r="D26" s="21"/>
      <c r="E26" s="18"/>
      <c r="F26" s="19" t="s">
        <v>165</v>
      </c>
      <c r="G26" s="41"/>
      <c r="H26" s="42"/>
      <c r="I26" s="31"/>
    </row>
    <row r="27" spans="1:9" ht="12.75">
      <c r="A27" s="40"/>
      <c r="B27" s="27"/>
      <c r="C27" s="27"/>
      <c r="D27" s="27"/>
      <c r="E27" s="18"/>
      <c r="F27" s="18"/>
      <c r="G27" s="18"/>
      <c r="H27" s="18"/>
      <c r="I27" s="31"/>
    </row>
    <row r="28" spans="1:9" ht="12.75">
      <c r="A28" s="40"/>
      <c r="B28" s="22" t="s">
        <v>298</v>
      </c>
      <c r="C28" s="28"/>
      <c r="D28" s="26"/>
      <c r="E28" s="18"/>
      <c r="F28" s="22"/>
      <c r="G28" s="18"/>
      <c r="H28" s="19" t="s">
        <v>165</v>
      </c>
      <c r="I28" s="387">
        <f>SUM(E24-G26)</f>
        <v>0</v>
      </c>
    </row>
    <row r="29" spans="1:9" ht="12.75">
      <c r="A29" s="44"/>
      <c r="B29" s="49"/>
      <c r="C29" s="49"/>
      <c r="D29" s="45"/>
      <c r="E29" s="50"/>
      <c r="F29" s="43"/>
      <c r="G29" s="50"/>
      <c r="H29" s="43"/>
      <c r="I29" s="51"/>
    </row>
    <row r="30" spans="1:9" ht="12.75">
      <c r="A30" s="38" t="s">
        <v>70</v>
      </c>
      <c r="B30" s="354"/>
      <c r="C30" s="355"/>
      <c r="D30" s="26"/>
      <c r="E30" s="18"/>
      <c r="F30" s="19"/>
      <c r="G30" s="18"/>
      <c r="H30" s="19"/>
      <c r="I30" s="31"/>
    </row>
    <row r="31" spans="1:9" ht="12.75">
      <c r="A31" s="40"/>
      <c r="B31" s="27"/>
      <c r="C31" s="27"/>
      <c r="D31" s="27"/>
      <c r="E31" s="18"/>
      <c r="F31" s="18"/>
      <c r="G31" s="18"/>
      <c r="H31" s="18"/>
      <c r="I31" s="31"/>
    </row>
    <row r="32" spans="1:9" ht="12.75">
      <c r="A32" s="40" t="s">
        <v>82</v>
      </c>
      <c r="B32" s="21" t="s">
        <v>164</v>
      </c>
      <c r="C32" s="26"/>
      <c r="D32" s="19" t="s">
        <v>165</v>
      </c>
      <c r="E32" s="41"/>
      <c r="F32" s="22"/>
      <c r="G32" s="18"/>
      <c r="H32" s="22"/>
      <c r="I32" s="31"/>
    </row>
    <row r="33" spans="1:9" ht="12.75">
      <c r="A33" s="40"/>
      <c r="B33" s="27"/>
      <c r="C33" s="27"/>
      <c r="D33" s="27"/>
      <c r="E33" s="43"/>
      <c r="F33" s="18"/>
      <c r="G33" s="18"/>
      <c r="H33" s="18"/>
      <c r="I33" s="31"/>
    </row>
    <row r="34" spans="1:9" ht="12.75">
      <c r="A34" s="40" t="s">
        <v>42</v>
      </c>
      <c r="B34" s="27" t="s">
        <v>166</v>
      </c>
      <c r="C34" s="26"/>
      <c r="D34" s="36"/>
      <c r="E34" s="18"/>
      <c r="F34" s="19" t="s">
        <v>165</v>
      </c>
      <c r="G34" s="41"/>
      <c r="H34" s="22"/>
      <c r="I34" s="31"/>
    </row>
    <row r="35" spans="1:9" ht="12.75">
      <c r="A35" s="40"/>
      <c r="B35" s="27"/>
      <c r="C35" s="27"/>
      <c r="D35" s="27"/>
      <c r="E35" s="18"/>
      <c r="F35" s="18"/>
      <c r="G35" s="18"/>
      <c r="H35" s="18"/>
      <c r="I35" s="31"/>
    </row>
    <row r="36" spans="1:9" ht="12.75">
      <c r="A36" s="40"/>
      <c r="B36" s="39" t="s">
        <v>299</v>
      </c>
      <c r="C36" s="28"/>
      <c r="D36" s="26"/>
      <c r="E36" s="18"/>
      <c r="F36" s="39"/>
      <c r="G36" s="18"/>
      <c r="H36" s="19" t="s">
        <v>165</v>
      </c>
      <c r="I36" s="387">
        <f>SUM(E32-G34)</f>
        <v>0</v>
      </c>
    </row>
    <row r="37" spans="1:9" ht="12.75">
      <c r="A37" s="44"/>
      <c r="B37" s="45"/>
      <c r="C37" s="45"/>
      <c r="D37" s="45"/>
      <c r="E37" s="43"/>
      <c r="F37" s="43"/>
      <c r="G37" s="43"/>
      <c r="H37" s="43"/>
      <c r="I37" s="31"/>
    </row>
    <row r="38" spans="1:9" ht="12.75">
      <c r="A38" s="44"/>
      <c r="B38" s="45"/>
      <c r="C38" s="45"/>
      <c r="D38" s="45"/>
      <c r="E38" s="43"/>
      <c r="F38" s="43"/>
      <c r="G38" s="43"/>
      <c r="H38" s="43"/>
      <c r="I38" s="52"/>
    </row>
    <row r="39" spans="1:9" ht="12.75">
      <c r="A39" s="53" t="s">
        <v>108</v>
      </c>
      <c r="B39" s="54" t="s">
        <v>300</v>
      </c>
      <c r="C39" s="54"/>
      <c r="D39" s="55"/>
      <c r="E39" s="56"/>
      <c r="F39" s="57"/>
      <c r="G39" s="56"/>
      <c r="H39" s="19" t="s">
        <v>165</v>
      </c>
      <c r="I39" s="388">
        <f>SUM(I36,I28,I20,I12)</f>
        <v>0</v>
      </c>
    </row>
    <row r="40" spans="1:9" ht="12.75">
      <c r="A40" s="58"/>
      <c r="B40" s="59"/>
      <c r="C40" s="59"/>
      <c r="D40" s="59"/>
      <c r="E40" s="60"/>
      <c r="F40" s="60"/>
      <c r="G40" s="60"/>
      <c r="H40" s="60"/>
      <c r="I40" s="61"/>
    </row>
    <row r="41" spans="1:9" ht="12.75">
      <c r="A41" s="62"/>
      <c r="B41" s="32"/>
      <c r="C41" s="32"/>
      <c r="D41" s="395"/>
      <c r="E41" s="396"/>
      <c r="F41" s="397"/>
      <c r="G41" s="396"/>
      <c r="H41" s="396" t="s">
        <v>169</v>
      </c>
      <c r="I41" s="63"/>
    </row>
    <row r="42" spans="1:9" ht="12.75">
      <c r="A42" s="356" t="s">
        <v>170</v>
      </c>
      <c r="B42" s="27"/>
      <c r="C42" s="28"/>
      <c r="D42" s="27"/>
      <c r="E42" s="18"/>
      <c r="F42" s="18"/>
      <c r="G42" s="18"/>
      <c r="H42" s="18"/>
      <c r="I42" s="31"/>
    </row>
    <row r="43" spans="1:9" ht="12.75">
      <c r="A43" s="64" t="s">
        <v>15</v>
      </c>
      <c r="B43" s="32"/>
      <c r="C43" s="65"/>
      <c r="D43" s="65"/>
      <c r="E43" s="33"/>
      <c r="F43" s="33"/>
      <c r="G43" s="357"/>
      <c r="H43" s="66"/>
      <c r="I43" s="35"/>
    </row>
    <row r="44" spans="1:9" ht="12.75">
      <c r="A44" s="565" t="s">
        <v>171</v>
      </c>
      <c r="B44" s="570"/>
      <c r="C44" s="570"/>
      <c r="D44" s="359"/>
      <c r="E44" s="18"/>
      <c r="F44" s="19" t="s">
        <v>165</v>
      </c>
      <c r="G44" s="41"/>
      <c r="H44" s="18"/>
      <c r="I44" s="31"/>
    </row>
    <row r="45" spans="1:9" ht="12.75">
      <c r="A45" s="565"/>
      <c r="B45" s="570"/>
      <c r="C45" s="570"/>
      <c r="D45" s="359"/>
      <c r="E45" s="18"/>
      <c r="F45" s="18"/>
      <c r="G45" s="18"/>
      <c r="H45" s="18"/>
      <c r="I45" s="31"/>
    </row>
    <row r="46" spans="1:9" ht="12.75">
      <c r="A46" s="565" t="s">
        <v>172</v>
      </c>
      <c r="B46" s="570"/>
      <c r="C46" s="570"/>
      <c r="D46" s="359"/>
      <c r="E46" s="18"/>
      <c r="F46" s="19" t="s">
        <v>165</v>
      </c>
      <c r="G46" s="41"/>
      <c r="H46" s="18"/>
      <c r="I46" s="31"/>
    </row>
    <row r="47" spans="1:9" ht="12.75">
      <c r="A47" s="565"/>
      <c r="B47" s="570"/>
      <c r="C47" s="570"/>
      <c r="D47" s="359"/>
      <c r="E47" s="18"/>
      <c r="F47" s="67"/>
      <c r="G47" s="68"/>
      <c r="H47" s="18"/>
      <c r="I47" s="31"/>
    </row>
    <row r="48" spans="1:9" ht="12.75">
      <c r="A48" s="565"/>
      <c r="B48" s="570"/>
      <c r="C48" s="570"/>
      <c r="D48" s="359"/>
      <c r="E48" s="18"/>
      <c r="F48" s="18"/>
      <c r="G48" s="18"/>
      <c r="H48" s="18"/>
      <c r="I48" s="31"/>
    </row>
    <row r="49" spans="1:9" ht="12.75">
      <c r="A49" s="358"/>
      <c r="B49" s="359"/>
      <c r="C49" s="359"/>
      <c r="D49" s="359"/>
      <c r="E49" s="18"/>
      <c r="F49" s="67"/>
      <c r="G49" s="68"/>
      <c r="H49" s="18"/>
      <c r="I49" s="31"/>
    </row>
    <row r="50" spans="1:9" ht="12.75">
      <c r="A50" s="38" t="s">
        <v>2</v>
      </c>
      <c r="B50" s="27"/>
      <c r="C50" s="26"/>
      <c r="D50" s="16"/>
      <c r="E50" s="360"/>
      <c r="F50" s="19"/>
      <c r="G50" s="68"/>
      <c r="H50" s="19"/>
      <c r="I50" s="31"/>
    </row>
    <row r="51" spans="1:9" ht="12.75">
      <c r="A51" s="565" t="s">
        <v>173</v>
      </c>
      <c r="B51" s="566"/>
      <c r="C51" s="566"/>
      <c r="D51" s="19" t="s">
        <v>165</v>
      </c>
      <c r="E51" s="41"/>
      <c r="F51" s="19"/>
      <c r="G51" s="68"/>
      <c r="H51" s="19"/>
      <c r="I51" s="31"/>
    </row>
    <row r="52" spans="1:9" ht="12.75">
      <c r="A52" s="567"/>
      <c r="B52" s="566"/>
      <c r="C52" s="566"/>
      <c r="D52" s="27"/>
      <c r="E52" s="18"/>
      <c r="F52" s="19"/>
      <c r="G52" s="18"/>
      <c r="H52" s="19"/>
      <c r="I52" s="31"/>
    </row>
    <row r="53" spans="1:9" ht="12.75">
      <c r="A53" s="567"/>
      <c r="B53" s="566"/>
      <c r="C53" s="566"/>
      <c r="D53" s="27"/>
      <c r="E53" s="18"/>
      <c r="F53" s="18"/>
      <c r="G53" s="18"/>
      <c r="H53" s="18"/>
      <c r="I53" s="31"/>
    </row>
    <row r="54" spans="1:9" ht="12.75">
      <c r="A54" s="362"/>
      <c r="B54" s="361"/>
      <c r="C54" s="361"/>
      <c r="D54" s="69"/>
      <c r="E54" s="68"/>
      <c r="F54" s="18"/>
      <c r="G54" s="18"/>
      <c r="H54" s="18"/>
      <c r="I54" s="31"/>
    </row>
    <row r="55" spans="1:9" ht="12.75">
      <c r="A55" s="565" t="s">
        <v>174</v>
      </c>
      <c r="B55" s="566"/>
      <c r="C55" s="566"/>
      <c r="D55" s="19" t="s">
        <v>165</v>
      </c>
      <c r="E55" s="41"/>
      <c r="F55" s="18"/>
      <c r="G55" s="18"/>
      <c r="H55" s="18"/>
      <c r="I55" s="31"/>
    </row>
    <row r="56" spans="1:9" ht="12.75">
      <c r="A56" s="567"/>
      <c r="B56" s="566"/>
      <c r="C56" s="566"/>
      <c r="D56" s="27"/>
      <c r="E56" s="18"/>
      <c r="F56" s="18"/>
      <c r="G56" s="18"/>
      <c r="H56" s="18"/>
      <c r="I56" s="31"/>
    </row>
    <row r="57" spans="1:9" ht="12.75">
      <c r="A57" s="567"/>
      <c r="B57" s="566"/>
      <c r="C57" s="566"/>
      <c r="D57" s="27"/>
      <c r="E57" s="18"/>
      <c r="F57" s="18"/>
      <c r="G57" s="18"/>
      <c r="H57" s="18"/>
      <c r="I57" s="31"/>
    </row>
    <row r="58" spans="1:9" ht="12.75">
      <c r="A58" s="40"/>
      <c r="B58" s="27"/>
      <c r="C58" s="27"/>
      <c r="D58" s="27"/>
      <c r="E58" s="18"/>
      <c r="F58" s="18"/>
      <c r="G58" s="18"/>
      <c r="H58" s="18"/>
      <c r="I58" s="31"/>
    </row>
    <row r="59" spans="1:9" ht="12.75">
      <c r="A59" s="70" t="s">
        <v>175</v>
      </c>
      <c r="B59" s="71"/>
      <c r="C59" s="71"/>
      <c r="D59" s="71"/>
      <c r="E59" s="60"/>
      <c r="F59" s="72"/>
      <c r="G59" s="60"/>
      <c r="H59" s="73" t="s">
        <v>165</v>
      </c>
      <c r="I59" s="389">
        <f>SUM(E51+E55-G44-G46)</f>
        <v>0</v>
      </c>
    </row>
    <row r="60" spans="1:9" ht="12.75">
      <c r="A60" s="27"/>
      <c r="B60" s="27"/>
      <c r="C60" s="27"/>
      <c r="D60" s="27"/>
      <c r="E60" s="18"/>
      <c r="F60" s="18"/>
      <c r="G60" s="18"/>
      <c r="H60" s="18"/>
      <c r="I60" s="33"/>
    </row>
    <row r="61" spans="1:9" ht="12.75">
      <c r="A61" s="27"/>
      <c r="B61" s="27"/>
      <c r="C61" s="27"/>
      <c r="D61" s="27"/>
      <c r="E61" s="18"/>
      <c r="F61" s="18"/>
      <c r="G61" s="18"/>
      <c r="H61" s="74" t="s">
        <v>176</v>
      </c>
      <c r="I61" s="18"/>
    </row>
    <row r="62" spans="1:9" ht="12.75">
      <c r="A62" s="353"/>
      <c r="B62" s="353"/>
      <c r="C62" s="353"/>
      <c r="D62" s="353"/>
      <c r="E62" s="353"/>
      <c r="F62" s="353"/>
      <c r="G62" s="353"/>
      <c r="H62" s="353"/>
      <c r="I62" s="434" t="s">
        <v>323</v>
      </c>
    </row>
  </sheetData>
  <sheetProtection password="CA55" sheet="1" objects="1" scenarios="1"/>
  <mergeCells count="6">
    <mergeCell ref="A51:C53"/>
    <mergeCell ref="A55:C57"/>
    <mergeCell ref="A2:B2"/>
    <mergeCell ref="C3:E3"/>
    <mergeCell ref="A44:C45"/>
    <mergeCell ref="A46:C4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TOMASIN</dc:creator>
  <cp:keywords/>
  <dc:description/>
  <cp:lastModifiedBy>Roberta Marcantoni</cp:lastModifiedBy>
  <cp:lastPrinted>2014-03-20T09:53:28Z</cp:lastPrinted>
  <dcterms:created xsi:type="dcterms:W3CDTF">2008-10-20T13:23:11Z</dcterms:created>
  <dcterms:modified xsi:type="dcterms:W3CDTF">2017-02-06T10:35:12Z</dcterms:modified>
  <cp:category/>
  <cp:version/>
  <cp:contentType/>
  <cp:contentStatus/>
</cp:coreProperties>
</file>